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UE\Phòng Kinh tế\Năm 2026\Phòng chống thiên tai 2026\Quỹ PCTT năm 2026\"/>
    </mc:Choice>
  </mc:AlternateContent>
  <xr:revisionPtr revIDLastSave="0" documentId="13_ncr:1_{486C2A26-0BF8-44C5-893E-14CAF86229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ụ lục 01" sheetId="5" r:id="rId1"/>
    <sheet name="Phụ lục 02" sheetId="6" r:id="rId2"/>
    <sheet name="Phụ lục 3 công ty, DN" sheetId="19" r:id="rId3"/>
  </sheets>
  <externalReferences>
    <externalReference r:id="rId4"/>
    <externalReference r:id="rId5"/>
  </externalReferences>
  <definedNames>
    <definedName name="_xlnm._FilterDatabase" localSheetId="2" hidden="1">'Phụ lục 3 công ty, DN'!$A$6:$O$277</definedName>
    <definedName name="_xlnm.Print_Titles" localSheetId="1">'Phụ lục 02'!$3:$3</definedName>
    <definedName name="_xlnm.Print_Titles" localSheetId="2">'Phụ lục 3 công ty, DN'!$4:$6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6" l="1"/>
  <c r="F405" i="19" l="1"/>
  <c r="M338" i="19" l="1"/>
  <c r="M339" i="19"/>
  <c r="M340" i="19"/>
  <c r="M341" i="19"/>
  <c r="M342" i="19"/>
  <c r="M343" i="19"/>
  <c r="M344" i="19"/>
  <c r="M345" i="19"/>
  <c r="M346" i="19"/>
  <c r="M347" i="19"/>
  <c r="M348" i="19"/>
  <c r="M349" i="19"/>
  <c r="M350" i="19"/>
  <c r="M351" i="19"/>
  <c r="M352" i="19"/>
  <c r="M353" i="19"/>
  <c r="M354" i="19"/>
  <c r="M355" i="19"/>
  <c r="M356" i="19"/>
  <c r="M357" i="19"/>
  <c r="M358" i="19"/>
  <c r="M359" i="19"/>
  <c r="M360" i="19"/>
  <c r="M361" i="19"/>
  <c r="M362" i="19"/>
  <c r="M363" i="19"/>
  <c r="M364" i="19"/>
  <c r="M365" i="19"/>
  <c r="M366" i="19"/>
  <c r="M367" i="19"/>
  <c r="M368" i="19"/>
  <c r="M369" i="19"/>
  <c r="M370" i="19"/>
  <c r="M371" i="19"/>
  <c r="M372" i="19"/>
  <c r="M373" i="19"/>
  <c r="M374" i="19"/>
  <c r="M375" i="19"/>
  <c r="M376" i="19"/>
  <c r="M377" i="19"/>
  <c r="M378" i="19"/>
  <c r="M379" i="19"/>
  <c r="M380" i="19"/>
  <c r="M381" i="19"/>
  <c r="M382" i="19"/>
  <c r="M383" i="19"/>
  <c r="M384" i="19"/>
  <c r="M385" i="19"/>
  <c r="M386" i="19"/>
  <c r="M387" i="19"/>
  <c r="M388" i="19"/>
  <c r="M389" i="19"/>
  <c r="M390" i="19"/>
  <c r="M391" i="19"/>
  <c r="M392" i="19"/>
  <c r="M393" i="19"/>
  <c r="M394" i="19"/>
  <c r="M395" i="19"/>
  <c r="M396" i="19"/>
  <c r="M397" i="19"/>
  <c r="M398" i="19"/>
  <c r="M399" i="19"/>
  <c r="M400" i="19"/>
  <c r="M401" i="19"/>
  <c r="M402" i="19"/>
  <c r="M403" i="19"/>
  <c r="M404" i="19"/>
  <c r="M405" i="19"/>
  <c r="M406" i="19"/>
  <c r="M407" i="19"/>
  <c r="M408" i="19"/>
  <c r="M409" i="19"/>
  <c r="M410" i="19"/>
  <c r="M411" i="19"/>
  <c r="M412" i="19"/>
  <c r="M413" i="19"/>
  <c r="M414" i="19"/>
  <c r="M415" i="19"/>
  <c r="G416" i="19"/>
  <c r="H416" i="19"/>
  <c r="I416" i="19"/>
  <c r="F337" i="19" l="1"/>
  <c r="M337" i="19" s="1"/>
  <c r="M298" i="19"/>
  <c r="M299" i="19"/>
  <c r="M300" i="19"/>
  <c r="M301" i="19"/>
  <c r="M302" i="19"/>
  <c r="M303" i="19"/>
  <c r="M304" i="19"/>
  <c r="M305" i="19"/>
  <c r="M306" i="19"/>
  <c r="M307" i="19"/>
  <c r="M308" i="19"/>
  <c r="M309" i="19"/>
  <c r="M310" i="19"/>
  <c r="M311" i="19"/>
  <c r="M312" i="19"/>
  <c r="M313" i="19"/>
  <c r="M314" i="19"/>
  <c r="M315" i="19"/>
  <c r="M316" i="19"/>
  <c r="M317" i="19"/>
  <c r="M318" i="19"/>
  <c r="M319" i="19"/>
  <c r="M320" i="19"/>
  <c r="M321" i="19"/>
  <c r="M322" i="19"/>
  <c r="M323" i="19"/>
  <c r="M324" i="19"/>
  <c r="M325" i="19"/>
  <c r="M326" i="19"/>
  <c r="M327" i="19"/>
  <c r="M328" i="19"/>
  <c r="M329" i="19"/>
  <c r="M330" i="19"/>
  <c r="M331" i="19"/>
  <c r="M332" i="19"/>
  <c r="M333" i="19"/>
  <c r="M334" i="19"/>
  <c r="M335" i="19"/>
  <c r="M336" i="19"/>
  <c r="M297" i="19"/>
  <c r="F201" i="19"/>
  <c r="F416" i="19" s="1"/>
  <c r="F239" i="19"/>
  <c r="K296" i="19" l="1"/>
  <c r="J296" i="19"/>
  <c r="K295" i="19"/>
  <c r="L295" i="19" s="1"/>
  <c r="M295" i="19" s="1"/>
  <c r="K294" i="19"/>
  <c r="J294" i="19"/>
  <c r="K293" i="19"/>
  <c r="L293" i="19" s="1"/>
  <c r="M293" i="19" s="1"/>
  <c r="K292" i="19"/>
  <c r="L292" i="19" s="1"/>
  <c r="M292" i="19" s="1"/>
  <c r="K291" i="19"/>
  <c r="L291" i="19" s="1"/>
  <c r="M291" i="19" s="1"/>
  <c r="K290" i="19"/>
  <c r="L290" i="19" s="1"/>
  <c r="M290" i="19" s="1"/>
  <c r="K289" i="19"/>
  <c r="J289" i="19"/>
  <c r="K288" i="19"/>
  <c r="J288" i="19"/>
  <c r="K287" i="19"/>
  <c r="J287" i="19"/>
  <c r="K286" i="19"/>
  <c r="L286" i="19" s="1"/>
  <c r="M286" i="19" s="1"/>
  <c r="K285" i="19"/>
  <c r="L285" i="19" s="1"/>
  <c r="M285" i="19" s="1"/>
  <c r="K284" i="19"/>
  <c r="J284" i="19"/>
  <c r="K283" i="19"/>
  <c r="J283" i="19"/>
  <c r="K282" i="19"/>
  <c r="J282" i="19"/>
  <c r="K281" i="19"/>
  <c r="J281" i="19"/>
  <c r="K280" i="19"/>
  <c r="J280" i="19"/>
  <c r="K279" i="19"/>
  <c r="L279" i="19" s="1"/>
  <c r="M279" i="19" s="1"/>
  <c r="K278" i="19"/>
  <c r="L278" i="19" s="1"/>
  <c r="M278" i="19" s="1"/>
  <c r="K277" i="19"/>
  <c r="L277" i="19" s="1"/>
  <c r="M277" i="19" s="1"/>
  <c r="K276" i="19"/>
  <c r="L276" i="19" s="1"/>
  <c r="M276" i="19" s="1"/>
  <c r="K275" i="19"/>
  <c r="L275" i="19" s="1"/>
  <c r="M275" i="19" s="1"/>
  <c r="K274" i="19"/>
  <c r="J274" i="19"/>
  <c r="K273" i="19"/>
  <c r="L273" i="19" s="1"/>
  <c r="M273" i="19" s="1"/>
  <c r="K272" i="19"/>
  <c r="L272" i="19" s="1"/>
  <c r="M272" i="19" s="1"/>
  <c r="K271" i="19"/>
  <c r="J271" i="19"/>
  <c r="K270" i="19"/>
  <c r="L270" i="19" s="1"/>
  <c r="M270" i="19" s="1"/>
  <c r="K269" i="19"/>
  <c r="J269" i="19"/>
  <c r="K268" i="19"/>
  <c r="L268" i="19" s="1"/>
  <c r="M268" i="19" s="1"/>
  <c r="K267" i="19"/>
  <c r="L267" i="19" s="1"/>
  <c r="M267" i="19" s="1"/>
  <c r="K266" i="19"/>
  <c r="L266" i="19" s="1"/>
  <c r="M266" i="19" s="1"/>
  <c r="K265" i="19"/>
  <c r="J265" i="19"/>
  <c r="K264" i="19"/>
  <c r="L264" i="19" s="1"/>
  <c r="M264" i="19" s="1"/>
  <c r="K263" i="19"/>
  <c r="J263" i="19"/>
  <c r="K262" i="19"/>
  <c r="L262" i="19" s="1"/>
  <c r="M262" i="19" s="1"/>
  <c r="K261" i="19"/>
  <c r="L261" i="19" s="1"/>
  <c r="M261" i="19" s="1"/>
  <c r="K260" i="19"/>
  <c r="L260" i="19" s="1"/>
  <c r="M260" i="19" s="1"/>
  <c r="K259" i="19"/>
  <c r="L259" i="19" s="1"/>
  <c r="M259" i="19" s="1"/>
  <c r="K258" i="19"/>
  <c r="L258" i="19" s="1"/>
  <c r="M258" i="19" s="1"/>
  <c r="K257" i="19"/>
  <c r="J257" i="19"/>
  <c r="K256" i="19"/>
  <c r="L256" i="19" s="1"/>
  <c r="M256" i="19" s="1"/>
  <c r="K255" i="19"/>
  <c r="L255" i="19" s="1"/>
  <c r="M255" i="19" s="1"/>
  <c r="K254" i="19"/>
  <c r="L254" i="19" s="1"/>
  <c r="M254" i="19" s="1"/>
  <c r="K253" i="19"/>
  <c r="L253" i="19" s="1"/>
  <c r="M253" i="19" s="1"/>
  <c r="K252" i="19"/>
  <c r="J252" i="19"/>
  <c r="K251" i="19"/>
  <c r="J251" i="19"/>
  <c r="K250" i="19"/>
  <c r="J250" i="19"/>
  <c r="K249" i="19"/>
  <c r="L249" i="19" s="1"/>
  <c r="M249" i="19" s="1"/>
  <c r="K248" i="19"/>
  <c r="J248" i="19"/>
  <c r="K247" i="19"/>
  <c r="J247" i="19"/>
  <c r="K246" i="19"/>
  <c r="J246" i="19"/>
  <c r="K245" i="19"/>
  <c r="L245" i="19" s="1"/>
  <c r="M245" i="19" s="1"/>
  <c r="K244" i="19"/>
  <c r="L244" i="19" s="1"/>
  <c r="M244" i="19" s="1"/>
  <c r="K243" i="19"/>
  <c r="J243" i="19"/>
  <c r="K242" i="19"/>
  <c r="L242" i="19" s="1"/>
  <c r="M242" i="19" s="1"/>
  <c r="K241" i="19"/>
  <c r="L241" i="19" s="1"/>
  <c r="M241" i="19" s="1"/>
  <c r="K240" i="19"/>
  <c r="J240" i="19"/>
  <c r="K239" i="19"/>
  <c r="J239" i="19"/>
  <c r="K238" i="19"/>
  <c r="J238" i="19"/>
  <c r="K237" i="19"/>
  <c r="J237" i="19"/>
  <c r="K236" i="19"/>
  <c r="L236" i="19" s="1"/>
  <c r="M236" i="19" s="1"/>
  <c r="K235" i="19"/>
  <c r="L235" i="19" s="1"/>
  <c r="M235" i="19" s="1"/>
  <c r="K234" i="19"/>
  <c r="J234" i="19"/>
  <c r="K233" i="19"/>
  <c r="J233" i="19"/>
  <c r="K232" i="19"/>
  <c r="J232" i="19"/>
  <c r="K231" i="19"/>
  <c r="J231" i="19"/>
  <c r="K230" i="19"/>
  <c r="L230" i="19" s="1"/>
  <c r="M230" i="19" s="1"/>
  <c r="K229" i="19"/>
  <c r="L229" i="19" s="1"/>
  <c r="M229" i="19" s="1"/>
  <c r="K228" i="19"/>
  <c r="J228" i="19"/>
  <c r="K227" i="19"/>
  <c r="J227" i="19"/>
  <c r="K226" i="19"/>
  <c r="J226" i="19"/>
  <c r="K225" i="19"/>
  <c r="J225" i="19"/>
  <c r="K224" i="19"/>
  <c r="L224" i="19" s="1"/>
  <c r="M224" i="19" s="1"/>
  <c r="K223" i="19"/>
  <c r="L223" i="19" s="1"/>
  <c r="M223" i="19" s="1"/>
  <c r="K222" i="19"/>
  <c r="L222" i="19" s="1"/>
  <c r="M222" i="19" s="1"/>
  <c r="K221" i="19"/>
  <c r="L221" i="19" s="1"/>
  <c r="M221" i="19" s="1"/>
  <c r="K220" i="19"/>
  <c r="J220" i="19"/>
  <c r="K219" i="19"/>
  <c r="L219" i="19" s="1"/>
  <c r="M219" i="19" s="1"/>
  <c r="K218" i="19"/>
  <c r="J218" i="19"/>
  <c r="K217" i="19"/>
  <c r="L217" i="19" s="1"/>
  <c r="M217" i="19" s="1"/>
  <c r="K216" i="19"/>
  <c r="J216" i="19"/>
  <c r="K215" i="19"/>
  <c r="L215" i="19" s="1"/>
  <c r="M215" i="19" s="1"/>
  <c r="K214" i="19"/>
  <c r="J214" i="19"/>
  <c r="K213" i="19"/>
  <c r="J213" i="19"/>
  <c r="K212" i="19"/>
  <c r="J212" i="19"/>
  <c r="K211" i="19"/>
  <c r="L211" i="19" s="1"/>
  <c r="M211" i="19" s="1"/>
  <c r="K210" i="19"/>
  <c r="J210" i="19"/>
  <c r="K209" i="19"/>
  <c r="J209" i="19"/>
  <c r="K208" i="19"/>
  <c r="L208" i="19" s="1"/>
  <c r="M208" i="19" s="1"/>
  <c r="K207" i="19"/>
  <c r="J207" i="19"/>
  <c r="K206" i="19"/>
  <c r="L206" i="19" s="1"/>
  <c r="M206" i="19" s="1"/>
  <c r="K205" i="19"/>
  <c r="L205" i="19" s="1"/>
  <c r="M205" i="19" s="1"/>
  <c r="K204" i="19"/>
  <c r="J204" i="19"/>
  <c r="K203" i="19"/>
  <c r="L203" i="19" s="1"/>
  <c r="M203" i="19" s="1"/>
  <c r="K202" i="19"/>
  <c r="L202" i="19" s="1"/>
  <c r="M202" i="19" s="1"/>
  <c r="K201" i="19"/>
  <c r="L201" i="19" s="1"/>
  <c r="M201" i="19" s="1"/>
  <c r="K200" i="19"/>
  <c r="L200" i="19" s="1"/>
  <c r="M200" i="19" s="1"/>
  <c r="K199" i="19"/>
  <c r="L199" i="19" s="1"/>
  <c r="M199" i="19" s="1"/>
  <c r="K198" i="19"/>
  <c r="J198" i="19"/>
  <c r="K197" i="19"/>
  <c r="L197" i="19" s="1"/>
  <c r="M197" i="19" s="1"/>
  <c r="K196" i="19"/>
  <c r="J196" i="19"/>
  <c r="K195" i="19"/>
  <c r="L195" i="19" s="1"/>
  <c r="M195" i="19" s="1"/>
  <c r="K194" i="19"/>
  <c r="L194" i="19" s="1"/>
  <c r="M194" i="19" s="1"/>
  <c r="K193" i="19"/>
  <c r="J193" i="19"/>
  <c r="K192" i="19"/>
  <c r="J192" i="19"/>
  <c r="K191" i="19"/>
  <c r="J191" i="19"/>
  <c r="K190" i="19"/>
  <c r="L190" i="19" s="1"/>
  <c r="M190" i="19" s="1"/>
  <c r="K189" i="19"/>
  <c r="J189" i="19"/>
  <c r="K188" i="19"/>
  <c r="J188" i="19"/>
  <c r="K187" i="19"/>
  <c r="L187" i="19" s="1"/>
  <c r="M187" i="19" s="1"/>
  <c r="K186" i="19"/>
  <c r="L186" i="19" s="1"/>
  <c r="M186" i="19" s="1"/>
  <c r="K185" i="19"/>
  <c r="J185" i="19"/>
  <c r="K184" i="19"/>
  <c r="L184" i="19" s="1"/>
  <c r="M184" i="19" s="1"/>
  <c r="K183" i="19"/>
  <c r="J183" i="19"/>
  <c r="K182" i="19"/>
  <c r="L182" i="19" s="1"/>
  <c r="M182" i="19" s="1"/>
  <c r="K181" i="19"/>
  <c r="J181" i="19"/>
  <c r="K180" i="19"/>
  <c r="J180" i="19"/>
  <c r="K179" i="19"/>
  <c r="L179" i="19" s="1"/>
  <c r="M179" i="19" s="1"/>
  <c r="K178" i="19"/>
  <c r="J178" i="19"/>
  <c r="K177" i="19"/>
  <c r="J177" i="19"/>
  <c r="K176" i="19"/>
  <c r="J176" i="19"/>
  <c r="K175" i="19"/>
  <c r="L175" i="19" s="1"/>
  <c r="M175" i="19" s="1"/>
  <c r="K174" i="19"/>
  <c r="J174" i="19"/>
  <c r="K173" i="19"/>
  <c r="J173" i="19"/>
  <c r="K172" i="19"/>
  <c r="J172" i="19"/>
  <c r="K171" i="19"/>
  <c r="L171" i="19" s="1"/>
  <c r="M171" i="19" s="1"/>
  <c r="K170" i="19"/>
  <c r="J170" i="19"/>
  <c r="K169" i="19"/>
  <c r="J169" i="19"/>
  <c r="K168" i="19"/>
  <c r="L168" i="19" s="1"/>
  <c r="M168" i="19" s="1"/>
  <c r="K167" i="19"/>
  <c r="J167" i="19"/>
  <c r="K166" i="19"/>
  <c r="J166" i="19"/>
  <c r="K165" i="19"/>
  <c r="J165" i="19"/>
  <c r="K164" i="19"/>
  <c r="J164" i="19"/>
  <c r="K163" i="19"/>
  <c r="J163" i="19"/>
  <c r="K162" i="19"/>
  <c r="J162" i="19"/>
  <c r="L162" i="19" s="1"/>
  <c r="M162" i="19" s="1"/>
  <c r="K161" i="19"/>
  <c r="J161" i="19"/>
  <c r="K160" i="19"/>
  <c r="L160" i="19" s="1"/>
  <c r="M160" i="19" s="1"/>
  <c r="K159" i="19"/>
  <c r="J159" i="19"/>
  <c r="K158" i="19"/>
  <c r="J158" i="19"/>
  <c r="K157" i="19"/>
  <c r="J157" i="19"/>
  <c r="K156" i="19"/>
  <c r="J156" i="19"/>
  <c r="K155" i="19"/>
  <c r="L155" i="19" s="1"/>
  <c r="M155" i="19" s="1"/>
  <c r="K154" i="19"/>
  <c r="J154" i="19"/>
  <c r="K153" i="19"/>
  <c r="L153" i="19" s="1"/>
  <c r="M153" i="19" s="1"/>
  <c r="K152" i="19"/>
  <c r="L152" i="19" s="1"/>
  <c r="M152" i="19" s="1"/>
  <c r="K151" i="19"/>
  <c r="L151" i="19" s="1"/>
  <c r="M151" i="19" s="1"/>
  <c r="K150" i="19"/>
  <c r="L150" i="19" s="1"/>
  <c r="M150" i="19" s="1"/>
  <c r="K149" i="19"/>
  <c r="J149" i="19"/>
  <c r="K148" i="19"/>
  <c r="L148" i="19" s="1"/>
  <c r="M148" i="19" s="1"/>
  <c r="K147" i="19"/>
  <c r="L147" i="19" s="1"/>
  <c r="M147" i="19" s="1"/>
  <c r="K146" i="19"/>
  <c r="J146" i="19"/>
  <c r="K145" i="19"/>
  <c r="L145" i="19" s="1"/>
  <c r="M145" i="19" s="1"/>
  <c r="K144" i="19"/>
  <c r="L144" i="19" s="1"/>
  <c r="M144" i="19" s="1"/>
  <c r="K143" i="19"/>
  <c r="L143" i="19" s="1"/>
  <c r="M143" i="19" s="1"/>
  <c r="K142" i="19"/>
  <c r="L142" i="19" s="1"/>
  <c r="M142" i="19" s="1"/>
  <c r="K141" i="19"/>
  <c r="L141" i="19" s="1"/>
  <c r="M141" i="19" s="1"/>
  <c r="K140" i="19"/>
  <c r="J140" i="19"/>
  <c r="K139" i="19"/>
  <c r="L139" i="19" s="1"/>
  <c r="M139" i="19" s="1"/>
  <c r="K138" i="19"/>
  <c r="L138" i="19" s="1"/>
  <c r="M138" i="19" s="1"/>
  <c r="K137" i="19"/>
  <c r="L137" i="19" s="1"/>
  <c r="M137" i="19" s="1"/>
  <c r="K136" i="19"/>
  <c r="J136" i="19"/>
  <c r="K135" i="19"/>
  <c r="L135" i="19" s="1"/>
  <c r="M135" i="19" s="1"/>
  <c r="K134" i="19"/>
  <c r="L134" i="19" s="1"/>
  <c r="M134" i="19" s="1"/>
  <c r="K133" i="19"/>
  <c r="L133" i="19" s="1"/>
  <c r="M133" i="19" s="1"/>
  <c r="K132" i="19"/>
  <c r="J132" i="19"/>
  <c r="K131" i="19"/>
  <c r="J131" i="19"/>
  <c r="K130" i="19"/>
  <c r="J130" i="19"/>
  <c r="K129" i="19"/>
  <c r="J129" i="19"/>
  <c r="K128" i="19"/>
  <c r="J128" i="19"/>
  <c r="K127" i="19"/>
  <c r="J127" i="19"/>
  <c r="K126" i="19"/>
  <c r="J126" i="19"/>
  <c r="K125" i="19"/>
  <c r="L125" i="19" s="1"/>
  <c r="M125" i="19" s="1"/>
  <c r="K124" i="19"/>
  <c r="L124" i="19" s="1"/>
  <c r="M124" i="19" s="1"/>
  <c r="K123" i="19"/>
  <c r="L123" i="19" s="1"/>
  <c r="M123" i="19" s="1"/>
  <c r="K122" i="19"/>
  <c r="J122" i="19"/>
  <c r="K121" i="19"/>
  <c r="J121" i="19"/>
  <c r="K120" i="19"/>
  <c r="L120" i="19" s="1"/>
  <c r="M120" i="19" s="1"/>
  <c r="K119" i="19"/>
  <c r="J119" i="19"/>
  <c r="K118" i="19"/>
  <c r="L118" i="19" s="1"/>
  <c r="M118" i="19" s="1"/>
  <c r="K117" i="19"/>
  <c r="L117" i="19" s="1"/>
  <c r="M117" i="19" s="1"/>
  <c r="K116" i="19"/>
  <c r="J116" i="19"/>
  <c r="K115" i="19"/>
  <c r="L115" i="19" s="1"/>
  <c r="M115" i="19" s="1"/>
  <c r="K114" i="19"/>
  <c r="J114" i="19"/>
  <c r="K113" i="19"/>
  <c r="J113" i="19"/>
  <c r="K112" i="19"/>
  <c r="L112" i="19" s="1"/>
  <c r="M112" i="19" s="1"/>
  <c r="K111" i="19"/>
  <c r="L111" i="19" s="1"/>
  <c r="M111" i="19" s="1"/>
  <c r="K110" i="19"/>
  <c r="L110" i="19" s="1"/>
  <c r="M110" i="19" s="1"/>
  <c r="K109" i="19"/>
  <c r="J109" i="19"/>
  <c r="K108" i="19"/>
  <c r="J108" i="19"/>
  <c r="K107" i="19"/>
  <c r="J107" i="19"/>
  <c r="K106" i="19"/>
  <c r="J106" i="19"/>
  <c r="K105" i="19"/>
  <c r="L105" i="19" s="1"/>
  <c r="M105" i="19" s="1"/>
  <c r="K104" i="19"/>
  <c r="J104" i="19"/>
  <c r="K103" i="19"/>
  <c r="J103" i="19"/>
  <c r="K102" i="19"/>
  <c r="L102" i="19" s="1"/>
  <c r="M102" i="19" s="1"/>
  <c r="K101" i="19"/>
  <c r="L101" i="19" s="1"/>
  <c r="M101" i="19" s="1"/>
  <c r="K100" i="19"/>
  <c r="J100" i="19"/>
  <c r="K99" i="19"/>
  <c r="J99" i="19"/>
  <c r="K98" i="19"/>
  <c r="J98" i="19"/>
  <c r="K97" i="19"/>
  <c r="J97" i="19"/>
  <c r="K96" i="19"/>
  <c r="L96" i="19" s="1"/>
  <c r="M96" i="19" s="1"/>
  <c r="K95" i="19"/>
  <c r="L95" i="19" s="1"/>
  <c r="M95" i="19" s="1"/>
  <c r="K94" i="19"/>
  <c r="L94" i="19" s="1"/>
  <c r="M94" i="19" s="1"/>
  <c r="K93" i="19"/>
  <c r="L93" i="19" s="1"/>
  <c r="M93" i="19" s="1"/>
  <c r="K92" i="19"/>
  <c r="L92" i="19" s="1"/>
  <c r="M92" i="19" s="1"/>
  <c r="K91" i="19"/>
  <c r="L91" i="19" s="1"/>
  <c r="M91" i="19" s="1"/>
  <c r="K90" i="19"/>
  <c r="J90" i="19"/>
  <c r="K89" i="19"/>
  <c r="J89" i="19"/>
  <c r="K88" i="19"/>
  <c r="L88" i="19" s="1"/>
  <c r="M88" i="19" s="1"/>
  <c r="K87" i="19"/>
  <c r="J87" i="19"/>
  <c r="K86" i="19"/>
  <c r="L86" i="19" s="1"/>
  <c r="M86" i="19" s="1"/>
  <c r="K85" i="19"/>
  <c r="L85" i="19" s="1"/>
  <c r="M85" i="19" s="1"/>
  <c r="K84" i="19"/>
  <c r="L84" i="19" s="1"/>
  <c r="M84" i="19" s="1"/>
  <c r="K83" i="19"/>
  <c r="L83" i="19" s="1"/>
  <c r="M83" i="19" s="1"/>
  <c r="K82" i="19"/>
  <c r="L82" i="19" s="1"/>
  <c r="M82" i="19" s="1"/>
  <c r="K81" i="19"/>
  <c r="J81" i="19"/>
  <c r="K80" i="19"/>
  <c r="L80" i="19" s="1"/>
  <c r="M80" i="19" s="1"/>
  <c r="K79" i="19"/>
  <c r="L79" i="19" s="1"/>
  <c r="M79" i="19" s="1"/>
  <c r="K78" i="19"/>
  <c r="L78" i="19" s="1"/>
  <c r="M78" i="19" s="1"/>
  <c r="K77" i="19"/>
  <c r="L77" i="19" s="1"/>
  <c r="M77" i="19" s="1"/>
  <c r="K76" i="19"/>
  <c r="L76" i="19" s="1"/>
  <c r="M76" i="19" s="1"/>
  <c r="K75" i="19"/>
  <c r="L75" i="19" s="1"/>
  <c r="M75" i="19" s="1"/>
  <c r="K74" i="19"/>
  <c r="L74" i="19" s="1"/>
  <c r="M74" i="19" s="1"/>
  <c r="K73" i="19"/>
  <c r="L73" i="19" s="1"/>
  <c r="M73" i="19" s="1"/>
  <c r="K72" i="19"/>
  <c r="L72" i="19" s="1"/>
  <c r="M72" i="19" s="1"/>
  <c r="K71" i="19"/>
  <c r="L71" i="19" s="1"/>
  <c r="M71" i="19" s="1"/>
  <c r="K70" i="19"/>
  <c r="J70" i="19"/>
  <c r="K69" i="19"/>
  <c r="L69" i="19" s="1"/>
  <c r="M69" i="19" s="1"/>
  <c r="K68" i="19"/>
  <c r="J68" i="19"/>
  <c r="K67" i="19"/>
  <c r="L67" i="19" s="1"/>
  <c r="M67" i="19" s="1"/>
  <c r="K66" i="19"/>
  <c r="J66" i="19"/>
  <c r="L66" i="19" s="1"/>
  <c r="M66" i="19" s="1"/>
  <c r="K65" i="19"/>
  <c r="J65" i="19"/>
  <c r="K64" i="19"/>
  <c r="J64" i="19"/>
  <c r="K63" i="19"/>
  <c r="J63" i="19"/>
  <c r="K62" i="19"/>
  <c r="J62" i="19"/>
  <c r="K61" i="19"/>
  <c r="J61" i="19"/>
  <c r="K60" i="19"/>
  <c r="J60" i="19"/>
  <c r="K59" i="19"/>
  <c r="L59" i="19" s="1"/>
  <c r="M59" i="19" s="1"/>
  <c r="K58" i="19"/>
  <c r="J58" i="19"/>
  <c r="K57" i="19"/>
  <c r="J57" i="19"/>
  <c r="K56" i="19"/>
  <c r="L56" i="19" s="1"/>
  <c r="M56" i="19" s="1"/>
  <c r="K55" i="19"/>
  <c r="J55" i="19"/>
  <c r="K54" i="19"/>
  <c r="L54" i="19" s="1"/>
  <c r="M54" i="19" s="1"/>
  <c r="K53" i="19"/>
  <c r="J53" i="19"/>
  <c r="K52" i="19"/>
  <c r="L52" i="19" s="1"/>
  <c r="M52" i="19" s="1"/>
  <c r="K51" i="19"/>
  <c r="L51" i="19" s="1"/>
  <c r="M51" i="19" s="1"/>
  <c r="K50" i="19"/>
  <c r="L50" i="19" s="1"/>
  <c r="M50" i="19" s="1"/>
  <c r="K49" i="19"/>
  <c r="L49" i="19" s="1"/>
  <c r="M49" i="19" s="1"/>
  <c r="K48" i="19"/>
  <c r="L48" i="19" s="1"/>
  <c r="M48" i="19" s="1"/>
  <c r="K47" i="19"/>
  <c r="L47" i="19" s="1"/>
  <c r="M47" i="19" s="1"/>
  <c r="K46" i="19"/>
  <c r="J46" i="19"/>
  <c r="K45" i="19"/>
  <c r="J45" i="19"/>
  <c r="K44" i="19"/>
  <c r="L44" i="19" s="1"/>
  <c r="M44" i="19" s="1"/>
  <c r="K43" i="19"/>
  <c r="J43" i="19"/>
  <c r="K42" i="19"/>
  <c r="L42" i="19" s="1"/>
  <c r="M42" i="19" s="1"/>
  <c r="K41" i="19"/>
  <c r="L41" i="19" s="1"/>
  <c r="M41" i="19" s="1"/>
  <c r="K40" i="19"/>
  <c r="L40" i="19" s="1"/>
  <c r="M40" i="19" s="1"/>
  <c r="K39" i="19"/>
  <c r="L39" i="19" s="1"/>
  <c r="M39" i="19" s="1"/>
  <c r="K38" i="19"/>
  <c r="L38" i="19" s="1"/>
  <c r="M38" i="19" s="1"/>
  <c r="K37" i="19"/>
  <c r="J37" i="19"/>
  <c r="K36" i="19"/>
  <c r="J36" i="19"/>
  <c r="K35" i="19"/>
  <c r="L35" i="19" s="1"/>
  <c r="M35" i="19" s="1"/>
  <c r="K34" i="19"/>
  <c r="L34" i="19" s="1"/>
  <c r="M34" i="19" s="1"/>
  <c r="K33" i="19"/>
  <c r="L33" i="19" s="1"/>
  <c r="M33" i="19" s="1"/>
  <c r="K32" i="19"/>
  <c r="L32" i="19" s="1"/>
  <c r="M32" i="19" s="1"/>
  <c r="K31" i="19"/>
  <c r="J31" i="19"/>
  <c r="K30" i="19"/>
  <c r="L30" i="19" s="1"/>
  <c r="M30" i="19" s="1"/>
  <c r="K29" i="19"/>
  <c r="J29" i="19"/>
  <c r="K28" i="19"/>
  <c r="L28" i="19" s="1"/>
  <c r="M28" i="19" s="1"/>
  <c r="K27" i="19"/>
  <c r="J27" i="19"/>
  <c r="K26" i="19"/>
  <c r="L26" i="19" s="1"/>
  <c r="M26" i="19" s="1"/>
  <c r="K25" i="19"/>
  <c r="L25" i="19" s="1"/>
  <c r="M25" i="19" s="1"/>
  <c r="K24" i="19"/>
  <c r="L24" i="19" s="1"/>
  <c r="M24" i="19" s="1"/>
  <c r="K23" i="19"/>
  <c r="J23" i="19"/>
  <c r="K22" i="19"/>
  <c r="L22" i="19" s="1"/>
  <c r="M22" i="19" s="1"/>
  <c r="K21" i="19"/>
  <c r="J21" i="19"/>
  <c r="K20" i="19"/>
  <c r="J20" i="19"/>
  <c r="K19" i="19"/>
  <c r="J19" i="19"/>
  <c r="K18" i="19"/>
  <c r="L18" i="19" s="1"/>
  <c r="M18" i="19" s="1"/>
  <c r="K17" i="19"/>
  <c r="L17" i="19" s="1"/>
  <c r="M17" i="19" s="1"/>
  <c r="K16" i="19"/>
  <c r="J16" i="19"/>
  <c r="K15" i="19"/>
  <c r="J15" i="19"/>
  <c r="K14" i="19"/>
  <c r="L14" i="19" s="1"/>
  <c r="M14" i="19" s="1"/>
  <c r="K13" i="19"/>
  <c r="J13" i="19"/>
  <c r="K12" i="19"/>
  <c r="L12" i="19" s="1"/>
  <c r="M12" i="19" s="1"/>
  <c r="K11" i="19"/>
  <c r="L11" i="19" s="1"/>
  <c r="M11" i="19" s="1"/>
  <c r="K10" i="19"/>
  <c r="L10" i="19" s="1"/>
  <c r="M10" i="19" s="1"/>
  <c r="K9" i="19"/>
  <c r="L9" i="19" s="1"/>
  <c r="M9" i="19" s="1"/>
  <c r="K8" i="19"/>
  <c r="L8" i="19" s="1"/>
  <c r="M8" i="19" s="1"/>
  <c r="K7" i="19"/>
  <c r="L55" i="19" l="1"/>
  <c r="M55" i="19" s="1"/>
  <c r="L64" i="19"/>
  <c r="M64" i="19" s="1"/>
  <c r="L89" i="19"/>
  <c r="M89" i="19" s="1"/>
  <c r="J416" i="19"/>
  <c r="K416" i="19"/>
  <c r="L287" i="19"/>
  <c r="M287" i="19" s="1"/>
  <c r="L36" i="19"/>
  <c r="M36" i="19" s="1"/>
  <c r="L45" i="19"/>
  <c r="M45" i="19" s="1"/>
  <c r="L97" i="19"/>
  <c r="M97" i="19" s="1"/>
  <c r="L99" i="19"/>
  <c r="M99" i="19" s="1"/>
  <c r="L176" i="19"/>
  <c r="M176" i="19" s="1"/>
  <c r="L15" i="19"/>
  <c r="M15" i="19" s="1"/>
  <c r="L154" i="19"/>
  <c r="M154" i="19" s="1"/>
  <c r="L177" i="19"/>
  <c r="M177" i="19" s="1"/>
  <c r="L192" i="19"/>
  <c r="M192" i="19" s="1"/>
  <c r="L213" i="19"/>
  <c r="M213" i="19" s="1"/>
  <c r="L218" i="19"/>
  <c r="M218" i="19" s="1"/>
  <c r="L16" i="19"/>
  <c r="M16" i="19" s="1"/>
  <c r="L19" i="19"/>
  <c r="M19" i="19" s="1"/>
  <c r="L21" i="19"/>
  <c r="M21" i="19" s="1"/>
  <c r="L106" i="19"/>
  <c r="M106" i="19" s="1"/>
  <c r="L108" i="19"/>
  <c r="M108" i="19" s="1"/>
  <c r="L185" i="19"/>
  <c r="M185" i="19" s="1"/>
  <c r="L193" i="19"/>
  <c r="M193" i="19" s="1"/>
  <c r="L196" i="19"/>
  <c r="M196" i="19" s="1"/>
  <c r="L207" i="19"/>
  <c r="M207" i="19" s="1"/>
  <c r="L212" i="19"/>
  <c r="M212" i="19" s="1"/>
  <c r="L214" i="19"/>
  <c r="M214" i="19" s="1"/>
  <c r="L234" i="19"/>
  <c r="M234" i="19" s="1"/>
  <c r="L53" i="19"/>
  <c r="M53" i="19" s="1"/>
  <c r="L58" i="19"/>
  <c r="M58" i="19" s="1"/>
  <c r="L113" i="19"/>
  <c r="M113" i="19" s="1"/>
  <c r="L121" i="19"/>
  <c r="M121" i="19" s="1"/>
  <c r="L136" i="19"/>
  <c r="M136" i="19" s="1"/>
  <c r="L146" i="19"/>
  <c r="M146" i="19" s="1"/>
  <c r="L159" i="19"/>
  <c r="M159" i="19" s="1"/>
  <c r="L172" i="19"/>
  <c r="M172" i="19" s="1"/>
  <c r="L174" i="19"/>
  <c r="M174" i="19" s="1"/>
  <c r="L216" i="19"/>
  <c r="M216" i="19" s="1"/>
  <c r="L231" i="19"/>
  <c r="M231" i="19" s="1"/>
  <c r="L233" i="19"/>
  <c r="M233" i="19" s="1"/>
  <c r="L263" i="19"/>
  <c r="M263" i="19" s="1"/>
  <c r="L296" i="19"/>
  <c r="M296" i="19" s="1"/>
  <c r="L31" i="19"/>
  <c r="M31" i="19" s="1"/>
  <c r="L68" i="19"/>
  <c r="M68" i="19" s="1"/>
  <c r="L122" i="19"/>
  <c r="M122" i="19" s="1"/>
  <c r="L156" i="19"/>
  <c r="M156" i="19" s="1"/>
  <c r="L158" i="19"/>
  <c r="M158" i="19" s="1"/>
  <c r="L169" i="19"/>
  <c r="M169" i="19" s="1"/>
  <c r="L225" i="19"/>
  <c r="M225" i="19" s="1"/>
  <c r="L251" i="19"/>
  <c r="M251" i="19" s="1"/>
  <c r="L265" i="19"/>
  <c r="M265" i="19" s="1"/>
  <c r="L274" i="19"/>
  <c r="M274" i="19" s="1"/>
  <c r="L37" i="19"/>
  <c r="M37" i="19" s="1"/>
  <c r="L43" i="19"/>
  <c r="M43" i="19" s="1"/>
  <c r="L61" i="19"/>
  <c r="M61" i="19" s="1"/>
  <c r="L63" i="19"/>
  <c r="M63" i="19" s="1"/>
  <c r="L90" i="19"/>
  <c r="M90" i="19" s="1"/>
  <c r="L103" i="19"/>
  <c r="M103" i="19" s="1"/>
  <c r="L114" i="19"/>
  <c r="M114" i="19" s="1"/>
  <c r="L119" i="19"/>
  <c r="M119" i="19" s="1"/>
  <c r="L163" i="19"/>
  <c r="M163" i="19" s="1"/>
  <c r="L167" i="19"/>
  <c r="M167" i="19" s="1"/>
  <c r="L178" i="19"/>
  <c r="M178" i="19" s="1"/>
  <c r="L180" i="19"/>
  <c r="M180" i="19" s="1"/>
  <c r="L232" i="19"/>
  <c r="M232" i="19" s="1"/>
  <c r="L257" i="19"/>
  <c r="M257" i="19" s="1"/>
  <c r="L271" i="19"/>
  <c r="M271" i="19" s="1"/>
  <c r="L252" i="19"/>
  <c r="M252" i="19" s="1"/>
  <c r="L87" i="19"/>
  <c r="M87" i="19" s="1"/>
  <c r="L104" i="19"/>
  <c r="M104" i="19" s="1"/>
  <c r="L126" i="19"/>
  <c r="M126" i="19" s="1"/>
  <c r="L128" i="19"/>
  <c r="M128" i="19" s="1"/>
  <c r="L130" i="19"/>
  <c r="M130" i="19" s="1"/>
  <c r="L132" i="19"/>
  <c r="M132" i="19" s="1"/>
  <c r="L204" i="19"/>
  <c r="M204" i="19" s="1"/>
  <c r="L62" i="19"/>
  <c r="M62" i="19" s="1"/>
  <c r="L173" i="19"/>
  <c r="M173" i="19" s="1"/>
  <c r="L281" i="19"/>
  <c r="M281" i="19" s="1"/>
  <c r="L283" i="19"/>
  <c r="M283" i="19" s="1"/>
  <c r="L13" i="19"/>
  <c r="M13" i="19" s="1"/>
  <c r="L27" i="19"/>
  <c r="M27" i="19" s="1"/>
  <c r="L29" i="19"/>
  <c r="M29" i="19" s="1"/>
  <c r="L46" i="19"/>
  <c r="M46" i="19" s="1"/>
  <c r="L81" i="19"/>
  <c r="M81" i="19" s="1"/>
  <c r="L107" i="19"/>
  <c r="M107" i="19" s="1"/>
  <c r="L116" i="19"/>
  <c r="M116" i="19" s="1"/>
  <c r="L127" i="19"/>
  <c r="M127" i="19" s="1"/>
  <c r="L129" i="19"/>
  <c r="M129" i="19" s="1"/>
  <c r="L131" i="19"/>
  <c r="M131" i="19" s="1"/>
  <c r="L149" i="19"/>
  <c r="M149" i="19" s="1"/>
  <c r="L157" i="19"/>
  <c r="M157" i="19" s="1"/>
  <c r="L164" i="19"/>
  <c r="M164" i="19" s="1"/>
  <c r="L166" i="19"/>
  <c r="M166" i="19" s="1"/>
  <c r="L210" i="19"/>
  <c r="M210" i="19" s="1"/>
  <c r="L228" i="19"/>
  <c r="M228" i="19" s="1"/>
  <c r="L239" i="19"/>
  <c r="M239" i="19" s="1"/>
  <c r="L243" i="19"/>
  <c r="M243" i="19" s="1"/>
  <c r="L250" i="19"/>
  <c r="M250" i="19" s="1"/>
  <c r="L269" i="19"/>
  <c r="M269" i="19" s="1"/>
  <c r="L23" i="19"/>
  <c r="M23" i="19" s="1"/>
  <c r="L60" i="19"/>
  <c r="M60" i="19" s="1"/>
  <c r="L20" i="19"/>
  <c r="M20" i="19" s="1"/>
  <c r="L57" i="19"/>
  <c r="M57" i="19" s="1"/>
  <c r="L65" i="19"/>
  <c r="M65" i="19" s="1"/>
  <c r="L70" i="19"/>
  <c r="M70" i="19" s="1"/>
  <c r="L98" i="19"/>
  <c r="M98" i="19" s="1"/>
  <c r="L100" i="19"/>
  <c r="M100" i="19" s="1"/>
  <c r="L109" i="19"/>
  <c r="M109" i="19" s="1"/>
  <c r="L140" i="19"/>
  <c r="M140" i="19" s="1"/>
  <c r="L170" i="19"/>
  <c r="M170" i="19" s="1"/>
  <c r="L183" i="19"/>
  <c r="M183" i="19" s="1"/>
  <c r="L191" i="19"/>
  <c r="M191" i="19" s="1"/>
  <c r="L198" i="19"/>
  <c r="M198" i="19" s="1"/>
  <c r="L238" i="19"/>
  <c r="M238" i="19" s="1"/>
  <c r="L246" i="19"/>
  <c r="M246" i="19" s="1"/>
  <c r="L280" i="19"/>
  <c r="M280" i="19" s="1"/>
  <c r="L282" i="19"/>
  <c r="M282" i="19" s="1"/>
  <c r="L284" i="19"/>
  <c r="M284" i="19" s="1"/>
  <c r="L7" i="19"/>
  <c r="L189" i="19"/>
  <c r="M189" i="19" s="1"/>
  <c r="L209" i="19"/>
  <c r="M209" i="19" s="1"/>
  <c r="L227" i="19"/>
  <c r="M227" i="19" s="1"/>
  <c r="L237" i="19"/>
  <c r="M237" i="19" s="1"/>
  <c r="L248" i="19"/>
  <c r="M248" i="19" s="1"/>
  <c r="L289" i="19"/>
  <c r="M289" i="19" s="1"/>
  <c r="L161" i="19"/>
  <c r="M161" i="19" s="1"/>
  <c r="L165" i="19"/>
  <c r="M165" i="19" s="1"/>
  <c r="L181" i="19"/>
  <c r="M181" i="19" s="1"/>
  <c r="L188" i="19"/>
  <c r="M188" i="19" s="1"/>
  <c r="L220" i="19"/>
  <c r="M220" i="19" s="1"/>
  <c r="L226" i="19"/>
  <c r="M226" i="19" s="1"/>
  <c r="L240" i="19"/>
  <c r="M240" i="19" s="1"/>
  <c r="L247" i="19"/>
  <c r="M247" i="19" s="1"/>
  <c r="L288" i="19"/>
  <c r="M288" i="19" s="1"/>
  <c r="L294" i="19"/>
  <c r="M294" i="19" s="1"/>
  <c r="L416" i="19" l="1"/>
  <c r="M7" i="19"/>
  <c r="M416" i="19" s="1"/>
  <c r="D32" i="6" l="1"/>
  <c r="D9" i="5" l="1"/>
  <c r="C9" i="5"/>
  <c r="D8" i="5"/>
  <c r="D15" i="5"/>
  <c r="D14" i="5"/>
  <c r="D13" i="5"/>
  <c r="D12" i="5"/>
  <c r="C12" i="5"/>
  <c r="D11" i="5"/>
  <c r="C11" i="5"/>
  <c r="D10" i="5"/>
  <c r="D7" i="5"/>
  <c r="D6" i="5"/>
  <c r="D5" i="5"/>
  <c r="C5" i="5"/>
  <c r="C15" i="5"/>
  <c r="C14" i="5"/>
  <c r="C13" i="5"/>
  <c r="C10" i="5"/>
  <c r="C8" i="5"/>
  <c r="C7" i="5"/>
  <c r="C6" i="5"/>
  <c r="D16" i="5" l="1"/>
  <c r="C16" i="5"/>
  <c r="E9" i="5"/>
  <c r="E13" i="5"/>
  <c r="E5" i="5"/>
  <c r="E10" i="5"/>
  <c r="E12" i="5"/>
  <c r="E6" i="5"/>
  <c r="E7" i="5"/>
  <c r="E8" i="5"/>
  <c r="E11" i="5"/>
  <c r="E14" i="5"/>
  <c r="E15" i="5"/>
  <c r="E16" i="5" l="1"/>
</calcChain>
</file>

<file path=xl/sharedStrings.xml><?xml version="1.0" encoding="utf-8"?>
<sst xmlns="http://schemas.openxmlformats.org/spreadsheetml/2006/main" count="1628" uniqueCount="1087">
  <si>
    <t>Số lượng cán bộ, công chức, viên chức, người lao động</t>
  </si>
  <si>
    <t>STT</t>
  </si>
  <si>
    <t>Tổng lao động</t>
  </si>
  <si>
    <t>Công ty</t>
  </si>
  <si>
    <t>Người lao động</t>
  </si>
  <si>
    <t>Tên các cơ quan, đơn vị</t>
  </si>
  <si>
    <t>TT</t>
  </si>
  <si>
    <t>Tên công ty, doanh nghiệp</t>
  </si>
  <si>
    <t>Tổng cộng</t>
  </si>
  <si>
    <t>MST</t>
  </si>
  <si>
    <t>0901186705</t>
  </si>
  <si>
    <t>0901181986</t>
  </si>
  <si>
    <t>0901178422</t>
  </si>
  <si>
    <t>0901175848</t>
  </si>
  <si>
    <t>0901175679</t>
  </si>
  <si>
    <t>0102152192-004</t>
  </si>
  <si>
    <t>0901169192</t>
  </si>
  <si>
    <t>0901169202</t>
  </si>
  <si>
    <t>0901167910</t>
  </si>
  <si>
    <t>0901167741</t>
  </si>
  <si>
    <t>0901166593</t>
  </si>
  <si>
    <t>0901166434</t>
  </si>
  <si>
    <t>0901164701</t>
  </si>
  <si>
    <t>0901162140</t>
  </si>
  <si>
    <t>0901161186</t>
  </si>
  <si>
    <t>0901159980</t>
  </si>
  <si>
    <t>0901159701</t>
  </si>
  <si>
    <t>0901158994</t>
  </si>
  <si>
    <t>0901158465</t>
  </si>
  <si>
    <t>0901158017</t>
  </si>
  <si>
    <t>0901157687</t>
  </si>
  <si>
    <t>0901157493</t>
  </si>
  <si>
    <t>0901157207</t>
  </si>
  <si>
    <t>0901156588</t>
  </si>
  <si>
    <t>0901156348</t>
  </si>
  <si>
    <t>0901155224</t>
  </si>
  <si>
    <t>0901154950</t>
  </si>
  <si>
    <t>0901154735</t>
  </si>
  <si>
    <t>0901153509</t>
  </si>
  <si>
    <t>0901152819</t>
  </si>
  <si>
    <t>0901151195</t>
  </si>
  <si>
    <t>0901150924</t>
  </si>
  <si>
    <t>0901150018</t>
  </si>
  <si>
    <t>0901149799</t>
  </si>
  <si>
    <t>0901147791</t>
  </si>
  <si>
    <t>0901147777</t>
  </si>
  <si>
    <t>0901147304</t>
  </si>
  <si>
    <t>0901146332</t>
  </si>
  <si>
    <t>0901145610</t>
  </si>
  <si>
    <t>0901145699</t>
  </si>
  <si>
    <t>0901144127</t>
  </si>
  <si>
    <t>0901143684</t>
  </si>
  <si>
    <t>0901144014</t>
  </si>
  <si>
    <t>0901140926</t>
  </si>
  <si>
    <t>0901140482</t>
  </si>
  <si>
    <t>0901140179</t>
  </si>
  <si>
    <t>0901139335</t>
  </si>
  <si>
    <t>0901137698</t>
  </si>
  <si>
    <t>0901136581</t>
  </si>
  <si>
    <t>0901135771</t>
  </si>
  <si>
    <t>0901135002</t>
  </si>
  <si>
    <t>0901133894</t>
  </si>
  <si>
    <t>0901132308</t>
  </si>
  <si>
    <t>0901132026</t>
  </si>
  <si>
    <t>0901131199</t>
  </si>
  <si>
    <t>0901130773</t>
  </si>
  <si>
    <t>0901129859</t>
  </si>
  <si>
    <t>0901129150</t>
  </si>
  <si>
    <t>0901129143</t>
  </si>
  <si>
    <t>0901128679</t>
  </si>
  <si>
    <t>0901128291</t>
  </si>
  <si>
    <t>0901128090</t>
  </si>
  <si>
    <t>0901127587</t>
  </si>
  <si>
    <t>0901127611</t>
  </si>
  <si>
    <t>0901126752</t>
  </si>
  <si>
    <t>0901125879</t>
  </si>
  <si>
    <t>0901125660</t>
  </si>
  <si>
    <t>0901125420</t>
  </si>
  <si>
    <t>0901125188</t>
  </si>
  <si>
    <t>0901124875</t>
  </si>
  <si>
    <t>0901123864</t>
  </si>
  <si>
    <t>0901122324</t>
  </si>
  <si>
    <t>0110017655</t>
  </si>
  <si>
    <t>0901121698</t>
  </si>
  <si>
    <t>0901121627</t>
  </si>
  <si>
    <t>0901121560</t>
  </si>
  <si>
    <t>0901121419</t>
  </si>
  <si>
    <t>0901121151</t>
  </si>
  <si>
    <t>0901121218</t>
  </si>
  <si>
    <t>0901120020</t>
  </si>
  <si>
    <t>0901119716</t>
  </si>
  <si>
    <t>0901117765</t>
  </si>
  <si>
    <t>0901117388</t>
  </si>
  <si>
    <t>0901117395</t>
  </si>
  <si>
    <t>0109911836</t>
  </si>
  <si>
    <t>0901116634</t>
  </si>
  <si>
    <t>0901116176</t>
  </si>
  <si>
    <t>0901115630</t>
  </si>
  <si>
    <t>0109883554</t>
  </si>
  <si>
    <t>0901115006</t>
  </si>
  <si>
    <t>0901114027</t>
  </si>
  <si>
    <t>0901113129</t>
  </si>
  <si>
    <t>0109785282</t>
  </si>
  <si>
    <t>0901107492</t>
  </si>
  <si>
    <t>0901107245</t>
  </si>
  <si>
    <t>0901105801</t>
  </si>
  <si>
    <t>0901105368</t>
  </si>
  <si>
    <t>0901104854</t>
  </si>
  <si>
    <t>0901103177</t>
  </si>
  <si>
    <t>0901102310</t>
  </si>
  <si>
    <t>0901101719</t>
  </si>
  <si>
    <t>0901101123</t>
  </si>
  <si>
    <t>0901100049</t>
  </si>
  <si>
    <t>0901099971</t>
  </si>
  <si>
    <t>0901098135</t>
  </si>
  <si>
    <t>0901096392</t>
  </si>
  <si>
    <t>0901095744</t>
  </si>
  <si>
    <t>0901094719</t>
  </si>
  <si>
    <t>0109512373</t>
  </si>
  <si>
    <t>0901090182</t>
  </si>
  <si>
    <t>0901090217</t>
  </si>
  <si>
    <t>0901088779</t>
  </si>
  <si>
    <t>0901086034</t>
  </si>
  <si>
    <t>0901084943</t>
  </si>
  <si>
    <t>0901084823</t>
  </si>
  <si>
    <t>0901084414</t>
  </si>
  <si>
    <t>0901081533</t>
  </si>
  <si>
    <t>0901082329</t>
  </si>
  <si>
    <t>0901081780</t>
  </si>
  <si>
    <t>0901079534</t>
  </si>
  <si>
    <t>0901077872</t>
  </si>
  <si>
    <t>0901077897</t>
  </si>
  <si>
    <t>0901077424</t>
  </si>
  <si>
    <t>0901073109</t>
  </si>
  <si>
    <t>0901070348</t>
  </si>
  <si>
    <t>0901071172</t>
  </si>
  <si>
    <t>0901066091</t>
  </si>
  <si>
    <t>0901065281</t>
  </si>
  <si>
    <t>0901065179</t>
  </si>
  <si>
    <t>0106617113-001</t>
  </si>
  <si>
    <t>0901062964</t>
  </si>
  <si>
    <t>0108910188</t>
  </si>
  <si>
    <t>0901060692</t>
  </si>
  <si>
    <t>0901059023</t>
  </si>
  <si>
    <t>0901057844</t>
  </si>
  <si>
    <t>0901056946</t>
  </si>
  <si>
    <t>0108747735</t>
  </si>
  <si>
    <t>0901055685</t>
  </si>
  <si>
    <t>0901054113</t>
  </si>
  <si>
    <t>0901051151</t>
  </si>
  <si>
    <t>0901051095</t>
  </si>
  <si>
    <t>0108584093</t>
  </si>
  <si>
    <t>0901045239</t>
  </si>
  <si>
    <t>0901043714</t>
  </si>
  <si>
    <t>0901043270</t>
  </si>
  <si>
    <t>0901043383</t>
  </si>
  <si>
    <t>0108452932</t>
  </si>
  <si>
    <t>0901042559</t>
  </si>
  <si>
    <t>0901041562</t>
  </si>
  <si>
    <t>0901040135</t>
  </si>
  <si>
    <t>0901039281</t>
  </si>
  <si>
    <t>0901039041</t>
  </si>
  <si>
    <t>0901038633</t>
  </si>
  <si>
    <t>0901038464</t>
  </si>
  <si>
    <t>0901038249</t>
  </si>
  <si>
    <t>0901035865</t>
  </si>
  <si>
    <t>0901035551</t>
  </si>
  <si>
    <t>0901035103</t>
  </si>
  <si>
    <t>0901033321</t>
  </si>
  <si>
    <t>0108176986-001</t>
  </si>
  <si>
    <t>0901029276</t>
  </si>
  <si>
    <t>0901027783</t>
  </si>
  <si>
    <t>0901026317</t>
  </si>
  <si>
    <t>0901025105</t>
  </si>
  <si>
    <t>0901024655</t>
  </si>
  <si>
    <t>0901024052</t>
  </si>
  <si>
    <t>0106628901-001</t>
  </si>
  <si>
    <t>0901021005</t>
  </si>
  <si>
    <t>0901016365</t>
  </si>
  <si>
    <t>0901012152</t>
  </si>
  <si>
    <t>0901010807</t>
  </si>
  <si>
    <t>0901010229</t>
  </si>
  <si>
    <t>0901009576</t>
  </si>
  <si>
    <t>0901008935</t>
  </si>
  <si>
    <t>0901007057</t>
  </si>
  <si>
    <t>0901006430</t>
  </si>
  <si>
    <t>0107627354</t>
  </si>
  <si>
    <t>0900998817</t>
  </si>
  <si>
    <t>0900998119</t>
  </si>
  <si>
    <t>0900994153</t>
  </si>
  <si>
    <t>0900992798</t>
  </si>
  <si>
    <t>0100575146-001</t>
  </si>
  <si>
    <t>0900988914</t>
  </si>
  <si>
    <t>0900983056</t>
  </si>
  <si>
    <t>0900936948</t>
  </si>
  <si>
    <t>0900936627</t>
  </si>
  <si>
    <t>0900936507</t>
  </si>
  <si>
    <t>0900923064</t>
  </si>
  <si>
    <t>0900919639</t>
  </si>
  <si>
    <t>0900918674</t>
  </si>
  <si>
    <t>0900914736</t>
  </si>
  <si>
    <t>0900889060</t>
  </si>
  <si>
    <t>0900888980</t>
  </si>
  <si>
    <t>0900887793</t>
  </si>
  <si>
    <t>0106643681</t>
  </si>
  <si>
    <t>0106628901</t>
  </si>
  <si>
    <t>0900883132</t>
  </si>
  <si>
    <t>0900867490</t>
  </si>
  <si>
    <t>0900865870</t>
  </si>
  <si>
    <t>0900862742</t>
  </si>
  <si>
    <t>0900857414</t>
  </si>
  <si>
    <t>0102273334-001</t>
  </si>
  <si>
    <t>0900766189</t>
  </si>
  <si>
    <t>0900696220</t>
  </si>
  <si>
    <t>0900661316</t>
  </si>
  <si>
    <t>0900641366</t>
  </si>
  <si>
    <t>0900631135</t>
  </si>
  <si>
    <t>0900622814</t>
  </si>
  <si>
    <t>0900588049</t>
  </si>
  <si>
    <t>0900556329</t>
  </si>
  <si>
    <t>0900557040</t>
  </si>
  <si>
    <t>0900523891</t>
  </si>
  <si>
    <t>0101309115-001</t>
  </si>
  <si>
    <t>0900515121</t>
  </si>
  <si>
    <t>0900469517</t>
  </si>
  <si>
    <t>0900466890</t>
  </si>
  <si>
    <t>0900466604</t>
  </si>
  <si>
    <t>0900458032</t>
  </si>
  <si>
    <t>0900410753</t>
  </si>
  <si>
    <t>0900371180</t>
  </si>
  <si>
    <t>0103737959</t>
  </si>
  <si>
    <t>0900362281</t>
  </si>
  <si>
    <t>0900372762</t>
  </si>
  <si>
    <t>0900314312</t>
  </si>
  <si>
    <t>0900288084</t>
  </si>
  <si>
    <t>0900259728</t>
  </si>
  <si>
    <t>0900245690</t>
  </si>
  <si>
    <t>0900153986</t>
  </si>
  <si>
    <t>0900223545</t>
  </si>
  <si>
    <t>0900222340</t>
  </si>
  <si>
    <t>0900227028</t>
  </si>
  <si>
    <t>0900425076</t>
  </si>
  <si>
    <t>0900149108</t>
  </si>
  <si>
    <t>0900617282</t>
  </si>
  <si>
    <t>0900631054</t>
  </si>
  <si>
    <t>0900831906</t>
  </si>
  <si>
    <t>CÔNG TY TNHH HẠ TẦNG 89</t>
  </si>
  <si>
    <t>CÔNG TY TNHH DỊCH VỤ VÀ TBVTV AN TÚ</t>
  </si>
  <si>
    <t>CÔNG TY TNHH GIÁO DỤC ECOEDU</t>
  </si>
  <si>
    <t>CÔNG TY TNHH SẢN XUẤT VÀ THƯƠNG MẠI ECAB QUỐC TẾ</t>
  </si>
  <si>
    <t>CÔNG TY TNHH AN BÌNH FOOD GLOBAL</t>
  </si>
  <si>
    <t>CÔNG TY CỔ PHẦN DỊCH VỤ BẢO VỆ 24/7 - CHI NHÁNH 89VG</t>
  </si>
  <si>
    <t>CÔNG TY TNHH ĐẦU TƯ XÂY DỰNG SUNSHINE VINA</t>
  </si>
  <si>
    <t>CÔNG TY TNHH BINGAU GLOBAL</t>
  </si>
  <si>
    <t>CÔNG TY TNHH TUYÊN TRIỀU</t>
  </si>
  <si>
    <t>CÔNG TY TNHH KĨ THUẬT NHIỆT SƠN DƯƠNG</t>
  </si>
  <si>
    <t>CÔNG TY TNHH TM &amp; DV TÍN ĐẠI PHÁT</t>
  </si>
  <si>
    <t>CÔNG TY TNHH THƯƠNG MẠI VIETKOR</t>
  </si>
  <si>
    <t>CÔNG TY TNHH HOÀNG KIM 68</t>
  </si>
  <si>
    <t>CÔNG TY TNHH VIỆT BẮC Z89</t>
  </si>
  <si>
    <t>CÔNG TY TNHH TỔNG HỢP THƯƠNG MẠI VÀ DỊCH VỤ TUẤN PHÁT</t>
  </si>
  <si>
    <t>CÔNG TY CỔ PHẦN CÂY XANH DÁNG VIỆT</t>
  </si>
  <si>
    <t>CÔNG TY CỔ PHẦN ĐẦU TƯ THƯƠNG MẠI VÀ DỊCH VỤ XUẤT NHẬP KHẨU BÌNH AN</t>
  </si>
  <si>
    <t>CÔNG TY TNHH DƯỢC MỸ PHẨM SINH HỌC QUỐC TẾ OMIN KOREA PHARMA</t>
  </si>
  <si>
    <t>CÔNG TY TNHH CÂY XANH PHÚC KHANG</t>
  </si>
  <si>
    <t>CÔNG TY CỔ PHẦN XUẤT NHẬP KHẨU LPCOS</t>
  </si>
  <si>
    <t>CÔNG TY TNHH TIDAM GROUP</t>
  </si>
  <si>
    <t>CÔNG TY TNHH VẬN TẢI VÀ XÂY DỰNG THANH THẾ</t>
  </si>
  <si>
    <t>CÔNG TY TNHH DỊCH VỤ CÂY XANH HÒA BÌNH</t>
  </si>
  <si>
    <t>CÔNG TY TNHH THƯƠNG MẠI VÀ SẢN XUẤT NHÔM KÍNH THÀNH TRUNG</t>
  </si>
  <si>
    <t>CÔNG TY TNHH XÂY DỰNG TM VÀ DV THÀNH PHÁT</t>
  </si>
  <si>
    <t>CÔNG TY CỔ PHẦN LIÊN KẾT NHÀ THUỐC PHARCECO</t>
  </si>
  <si>
    <t>CÔNG TY TNHH XNK JIMMY TRADING</t>
  </si>
  <si>
    <t>CÔNG TY TNHH SƠN VÀ TRANG TRÍ BIÊN LAN</t>
  </si>
  <si>
    <t>CÔNG TY TNHH SẢN XUẤT VÀ THƯƠNG MẠI MINH PHÚC KHANG</t>
  </si>
  <si>
    <t>CÔNG TY TNHH AN HOÀNG VINA</t>
  </si>
  <si>
    <t>CÔNG TY CỔ PHẦN DỊCH VỤ AN NINH BẢO DƯƠNG</t>
  </si>
  <si>
    <t>CÔNG TY TNHH XUẤT NHẬP KHẨU QUỐC TẾ AN PHÁT VIỆT NAM</t>
  </si>
  <si>
    <t>CÔNG TY TNHH THƯƠNG MẠI VÀ DỊCH VỤ TRUNG TOÀN</t>
  </si>
  <si>
    <t>CÔNG TY CỔ PHẦN ĐẦU TƯ VÀ PHÁT TRIỂN THƯƠNG MẠI PHONG KIỀU LINH</t>
  </si>
  <si>
    <t>CÔNG TY TNHH SẢN XUẤT VÀ THƯƠNG MẠI VUA YẾN SÀO NHA TRANG</t>
  </si>
  <si>
    <t>HỢP TÁC XÃ SẢN XUẤT VÀ DỊCH VỤ RAU QUẢ - CÂY CẢNH LIÊN NGHĨA</t>
  </si>
  <si>
    <t>CÔNG TY TNHH MTV THƯƠNG MẠI KANGAROO</t>
  </si>
  <si>
    <t>CÔNG TY CỔ PHẦN TIIC</t>
  </si>
  <si>
    <t>CÔNG TY CỔ PHẦN ĐẦU TƯ XÂY DỰNG VÀ THƯƠNG MẠI STARLIGHT</t>
  </si>
  <si>
    <t>CÔNG TY TNHH ĐẦU TƯ VÀ PHÁT TRIỂN HL EDUCATION</t>
  </si>
  <si>
    <t>CÔNG TY TNHH THIẾT KẾ KIẾN TRÚC AN PHÚ GIA</t>
  </si>
  <si>
    <t>CÔNG TY TNHH KIẾN TRÚC VÀ NỘI THẤT LAGO</t>
  </si>
  <si>
    <t>VĂN PHÒNG CÔNG CHỨNG MẠC VĂN DŨNG</t>
  </si>
  <si>
    <t>CÔNG TY TNHH KIẾN TRÚC VÀ NỘI THẤT ECO DESIGN GROUP</t>
  </si>
  <si>
    <t>CÔNG TY TNHH QUẢNG CÁO &amp; THƯƠNG MẠI NGỌC THÀNH PHÁT</t>
  </si>
  <si>
    <t>CÔNG TY CỔ PHẦN ĐẦU TƯ XÂY DỰNG CZ VIỆT NAM</t>
  </si>
  <si>
    <t>CÔNG TY CỔ PHẦN VẬN TẢI XÂY DỰNG MẠNH HOÀNG 2T</t>
  </si>
  <si>
    <t>CÔNG TY CỔ PHẦN XE ĐIỆN OSAKAR</t>
  </si>
  <si>
    <t>CÔNG TY TNHH KIẾN TRÚC XÂY DỰNG VÀ CẢNH QUAN VIỆT HƯNG</t>
  </si>
  <si>
    <t>CÔNG TY TNHH VẬT LIỆU POLYWAX</t>
  </si>
  <si>
    <t>CÔNG TY CỔ PHẦN KIẾN TRÚC NỘI THẤT AE VIỆT NAM</t>
  </si>
  <si>
    <t>CÔNG TY TNHH THÁI DƯƠNG 365</t>
  </si>
  <si>
    <t>CÔNG TY TNHH SẢN XUẤT VÀ KINH DOANH TỔNG HỢP TÂN TRƯỜNG PHÁT</t>
  </si>
  <si>
    <t>CÔNG TY TNHH TRẦN THIÊN LÝ</t>
  </si>
  <si>
    <t>CÔNG TY TNHH TECHFLIX</t>
  </si>
  <si>
    <t>CÔNG TY TNHH ĐẦU TƯ XÂY DỰNG VÀ PHÁT TRIỂN HOÀN MỸ</t>
  </si>
  <si>
    <t>CÔNG TY TNHH CHẾ TẠO MÁY NTA</t>
  </si>
  <si>
    <t>CÔNG TY TNHH CÂY XANH HOÀNG KHÁNH</t>
  </si>
  <si>
    <t>CÔNG TY TNHH SGN MIỀN BẮC</t>
  </si>
  <si>
    <t>CÔNG TY TNHH ĐÀO TẠO ANH NGỮ A2A</t>
  </si>
  <si>
    <t>CÔNG TY TNHH ĐĂNG QUANG WINDOW</t>
  </si>
  <si>
    <t>CÔNG TY TNHH THƯƠNG MẠI VÀ KỸ THUẬT ANH NGỌC</t>
  </si>
  <si>
    <t>CÔNG TY CỔ PHẦN ĐÀO TẠO COACH 3S</t>
  </si>
  <si>
    <t>CÔNG TY TNHH VLXD QUÂN NHUNG</t>
  </si>
  <si>
    <t>CÔNG TY TNHH EEC GOLD VIỆT NAM</t>
  </si>
  <si>
    <t>CÔNG TY TNHH KIẾN TRÚC VÀ XÂY DỰNG LITAHOME</t>
  </si>
  <si>
    <t>CÔNG TY CỔ PHẦN KIẾN TRÚC VÀ NỘI THẤT V9</t>
  </si>
  <si>
    <t>CÔNG TY TNHH AN KHÁNH BABY</t>
  </si>
  <si>
    <t>CÔNG TY TNHH KIM NAM PHÁT VĂN GIANG</t>
  </si>
  <si>
    <t>CÔNG TY TNHH THƯƠNG MẠI DỊCH VỤ VĂN PHÒNG PHẨM HOÀNG ĐỨC</t>
  </si>
  <si>
    <t>VĂN PHÒNG CÔNG CHỨNG TRẦN VĂN QUÝ</t>
  </si>
  <si>
    <t>CÔNG TY TNHH SẢN XUẤT VÀ THƯƠNG MẠI CÂY XANH VILALAND</t>
  </si>
  <si>
    <t>CÔNG TY TNHH DƯỢC PHẨM HỒNG LAM</t>
  </si>
  <si>
    <t>CÔNG TY TNHH ĐẦU TƯ XÂY DỰNG THƯƠNG MẠI VÀ SẢN XUẤT PHÚ KHANG</t>
  </si>
  <si>
    <t>CÔNG TY CỔ PHẦN THƯƠNG MẠI XUẤT NHẬP KHẨU GỐM SỨ SÀI GÒN</t>
  </si>
  <si>
    <t>DOANH NGHIỆP TƯ NHÂN DỊCH VỤ TỔNG HỢP PHẠM GIA</t>
  </si>
  <si>
    <t>CÔNG TY TNHH VẬN TẢI LIÊN VIỆT PHẠM GIA</t>
  </si>
  <si>
    <t>CÔNG TY TNHH XÂY DỰNG VÀ VẬN TẢI THƯƠNG MẠI NGỌC LONG</t>
  </si>
  <si>
    <t>CÔNG TY TNHH SẢN XUẤT VÀ THƯƠNG MẠI ESS ASIA</t>
  </si>
  <si>
    <t>CÔNG TY TNHH RÊU DECOR</t>
  </si>
  <si>
    <t>CÔNG TY TNHH ĐẦU TƯ DỊCH VỤ ĐẠI THẮNG</t>
  </si>
  <si>
    <t>CÔNG TY TNHH XUẤT NHẬP KHẨU QUỐC TẾ APUTA</t>
  </si>
  <si>
    <t>CÔNG TY TNHH THƯƠNG MẠI VÀ XÂY LẮP ĐIỆN 89</t>
  </si>
  <si>
    <t>CÔNG TY TNHH KINH DOANH THƯƠNG MẠI DỊCH VỤ VĂN MINH</t>
  </si>
  <si>
    <t>CÔNG TY CỔ PHẦN GERMATEK VIỆT NAM</t>
  </si>
  <si>
    <t>CÔNG TY TNHH PIZZA HIP'S</t>
  </si>
  <si>
    <t>CÔNG TY TNHH TẬP ĐOÀN PHƯƠNG HÙNG</t>
  </si>
  <si>
    <t>CÔNG TY TNHH DẦU KHÍ MINH CƯỜNG HƯNG YÊN</t>
  </si>
  <si>
    <t>CÔNG TY CỔ PHẦN THƯƠNG MẠI ĐẦU TƯ XUẤT NHẬP KHẨU PC ONE VIỆT NAM</t>
  </si>
  <si>
    <t>CÔNG TY TNHH TÀI NGUYÊN MÔI TRƯỜNG CHÂU GIANG</t>
  </si>
  <si>
    <t>CÔNG TY CỔ PHẦN XÂY DỰNG VÀ CẢNH QUAN CT89</t>
  </si>
  <si>
    <t>CÔNG TY CỔ PHẦN XÂY DỰNG VẬN TẢI VÀ PHÁT TRIỂN THÀNH PHÁT</t>
  </si>
  <si>
    <t>CÔNG TY TNHH THỰC PHẨM TOFU HOUSE</t>
  </si>
  <si>
    <t>CÔNG TY TNHH TƯ VẤN KIẾN TRÚC &amp; XÂY DỰNG AAI DESIGN</t>
  </si>
  <si>
    <t>CÔNG TY CỔ PHẦN DỊCH VỤ TÂN HÙNG CƯỜNG</t>
  </si>
  <si>
    <t>CÔNG TY TNHH SẢN XUẤT THƯƠNG MẠI VÀ XUẤT NHẬP KHẨU PLASTIC VIỆT NAM</t>
  </si>
  <si>
    <t>CÔNG TY CỔ PHẦN THƯƠNG MẠI ĐẦU TƯ XÂY DỰNG BẮC Á</t>
  </si>
  <si>
    <t>CÔNG TY TNHH TƯ VẤN VÀ THIẾT KẾ KIẾN TRÚC HƯNG THỊNH</t>
  </si>
  <si>
    <t>CÔNG TY CỔ PHẦN XÂY DỰNG NHÀ Ở ĐÔ THỊ VĂN GIANG</t>
  </si>
  <si>
    <t>CÔNG TY TNHH DỊCH VỤ THƯƠNG MẠI M&amp;K</t>
  </si>
  <si>
    <t>CÔNG TY TNHH HAFACOM</t>
  </si>
  <si>
    <t>CÔNG TY TNHH SẢN XUẤT THƯƠNG MẠI DỊCH VỤ TÙNG LÂM</t>
  </si>
  <si>
    <t>CÔNG TY CỔ PHẦN THƯƠNG MẠI VÀ DỊCH VỤ RR GUYS</t>
  </si>
  <si>
    <t>CÔNG TY TNHH THƯƠNG MẠI VÀ DỊCH VỤ HOÁ CHẤT AN PHÁT</t>
  </si>
  <si>
    <t>CÔNG TY TNHH ĐẦU TƯ PHÁT TRIỂN THANH BÌNH HƯNG YÊN</t>
  </si>
  <si>
    <t>CÔNG TY TNHH CÂY VIỆT CHỬ MINH</t>
  </si>
  <si>
    <t>CÔNG TY TNHH SẢN XUẤT VÀ THƯƠNG MẠI CƠ KHÍ SƠN PHÁT</t>
  </si>
  <si>
    <t>CÔNG TY TNHH SẢN XUẤT LALA</t>
  </si>
  <si>
    <t>CÔNG TY TNHH THƯƠNG MẠI &amp; SẢN XUẤT VINASTAR</t>
  </si>
  <si>
    <t>CÔNG TY TNHH HUY VŨ PHÁT</t>
  </si>
  <si>
    <t>CÔNG TY TNHH DU LỊCH VÀ DỊCH VỤ KHÁCH SẠN HOA HỒNG</t>
  </si>
  <si>
    <t>CÔNG TY TNHH DỊCH VỤ CÂY XANH VĂN GIANG</t>
  </si>
  <si>
    <t>CÔNG TY TNHH DƯỢC PHẨM CỬU TÔN</t>
  </si>
  <si>
    <t>CÔNG TY TNHH VẬT LIỆU MỚI HƯNG THỊNH PHÁT</t>
  </si>
  <si>
    <t>CÔNG TY CỔ PHẦN HOÀNG GIA PHÁT VIỆT NAM</t>
  </si>
  <si>
    <t>CÔNG TY CỔ PHẦN KHÁCH SẠN LUXURY VĂN GIANG</t>
  </si>
  <si>
    <t>CÔNG TY TNHH DIỆP QUỲNH LÂM</t>
  </si>
  <si>
    <t>CÔNG TY TNHH ĐĂNG KHÔI VIỆT NAM</t>
  </si>
  <si>
    <t>CÔNG TY TNHH PHÁT TRIỂN GIÁO DỤC TÂM LÝ TÂM AN</t>
  </si>
  <si>
    <t>CÔNG TY CỔ PHẦN THÉP HÌNH HƯNG YÊN</t>
  </si>
  <si>
    <t>CÔNG TY TNHH THƯƠNG MẠI VÀ DỊCH VỤ HUY TÀI</t>
  </si>
  <si>
    <t>CÔNG TY CỔ PHẦN ĐẦU TƯ XD BẤT ĐỘNG SẢN SÔNG HỒNG</t>
  </si>
  <si>
    <t>HỢP TÁC XÃ THƯƠNG MẠI - DỊCH VỤ TỔNG HỢP - NÔNG NGHIỆP TÂN TIẾN</t>
  </si>
  <si>
    <t>CÔNG TY CỔ PHẦN DƯỢC PHẨM GOLDENPHARM</t>
  </si>
  <si>
    <t>CÔNG TY TNHH SẢN XUẤT VÀ DỊCH VỤ THƯƠNG MẠI CHIỀU NGA</t>
  </si>
  <si>
    <t>CÔNG TY TNHH ÁNH DƯƠNG VĂN GIANG</t>
  </si>
  <si>
    <t>CÔNG TY TNHH QUỐC TẾ VCH VIỆT NAM</t>
  </si>
  <si>
    <t>CÔNG TY CỔ PHẦN DƯỢC MỸ PHẨM SANDY</t>
  </si>
  <si>
    <t>CÔNG TY TNHH MTV SƠN SUPCOT</t>
  </si>
  <si>
    <t>CÔNG TY TNHH VGB VINA - CHI NHÁNH HƯNG YÊN</t>
  </si>
  <si>
    <t>DOANH NGHIỆP TƯ NHÂN PHONG MAI VĂN GIANG</t>
  </si>
  <si>
    <t>CÔNG TY CỔ PHẦN PHÁT TRIỂN Y TẾ HOÀNG GIA</t>
  </si>
  <si>
    <t>CÔNG TY CỔ PHẦN  ĐẦU TƯ ĐỨC MINH QUANG</t>
  </si>
  <si>
    <t>CÔNG TY TNHH THIẾT BỊ ĐIỆN HY VIỆT NAM</t>
  </si>
  <si>
    <t>CÔNG TY TNHH ĐẦU TƯ PHÁT TRIỂN TDC</t>
  </si>
  <si>
    <t>CÔNG TY CỔ PHẦN THƯƠNG MẠI VÀ SẢN XUẤT NỘI THẤT CA</t>
  </si>
  <si>
    <t>CÔNG TY TNHH DỊCH VỤ BẢO VỆ AN NINH HẢI ĐĂNG</t>
  </si>
  <si>
    <t>CÔNG TY CỔ PHẦN KIẾN TRÚC VÀ XÂY DỰNG AE+ VIỆT NAM</t>
  </si>
  <si>
    <t>CÔNG TY TNHH  S-BEAUTY</t>
  </si>
  <si>
    <t>CÔNG TY CỔ PHẦN ĐÔ THỊ XANH VĂN GIANG</t>
  </si>
  <si>
    <t>CÔNG TY TNHH SƠN TĨNH ĐIỆN HÙNG PHÁT</t>
  </si>
  <si>
    <t>CÔNG TY TNHH ĐẦU TƯ PHÁT TRIỂN HOÀNG NGUYỄN</t>
  </si>
  <si>
    <t>CÔNG TY TNHH KIẾN TRÚC VÀ NỘI THẤT TRUHACO</t>
  </si>
  <si>
    <t>CÔNG TY CỔ PHẦN ECOCHEF GROUP</t>
  </si>
  <si>
    <t>CÔNG TY CỔ PHẦN THƯƠNG MẠI VÀ SẢN XUẤT KIM QUANG MINH</t>
  </si>
  <si>
    <t>CÔNG TY TNHH CÔNG NGHỆ VÀ GIÁO DỤC DTP</t>
  </si>
  <si>
    <t>CÔNG TY TNHH TƯ VẤN NGHIỆP VỤ XÂY DỰNG HÀ NỘI</t>
  </si>
  <si>
    <t>CÔNG TY TNHH CƠ KHÍ CÔNG NGHỆ THỰC PHẨM NHẤT NAM</t>
  </si>
  <si>
    <t>CÔNG TY TNHH ĐẦU TƯ VÀ THƯƠNG MẠI MỘC SINH</t>
  </si>
  <si>
    <t>CÔNG TY TNHH THƯƠNG MẠI KỸ THUẬT CÔNG NGHIỆP VIỆT NHẬT</t>
  </si>
  <si>
    <t>CÔNG TY TNHH MINH NHI HƯNG YÊN</t>
  </si>
  <si>
    <t>CÔNG TY TNHH NHÀ RỘNG</t>
  </si>
  <si>
    <t>CÔNG TY TNHH ĐẦU TƯ VÀ PHÁT TRIỂN THẾ HIỂN</t>
  </si>
  <si>
    <t>CÔNG TY TNHH PHƯƠNG ĐÔNG VĂN GIANG</t>
  </si>
  <si>
    <t>CÔNG TY CỔ PHẦN PHÁT TRIỂN QUỐC TẾ VINAKA</t>
  </si>
  <si>
    <t>CÔNG TY TNHH THIẾT BỊ CÔNG NGHIỆP HUY HOÀNG</t>
  </si>
  <si>
    <t>CÔNG TY TNHH NỘI THẤT MỘC GIA</t>
  </si>
  <si>
    <t>CÔNG TY TNHH XÂY DỰNG VÀ PHÁT TRIỂN HẢI ANH</t>
  </si>
  <si>
    <t>CHI NHÁNH CÔNG TY CỔ PHẦN ĐẦU TƯ ECOMAT VINA TẠI HƯNG YÊN</t>
  </si>
  <si>
    <t>CÔNG TY TNHH GKADO</t>
  </si>
  <si>
    <t>CÔNG TY TNHH CÔNG NGHỆ, THIẾT BỊ &amp; THỰC PHẨM VPM HƯNG YÊN</t>
  </si>
  <si>
    <t>CÔNG TY TNHH XÂY DỰNG VÀ THIẾT KẾ NỘI THẤT HƯNG ANH</t>
  </si>
  <si>
    <t>CÔNG TY CỔ PHẦN VẬN TẢI VÀ THƯƠNG MẠI THIÊN LÂM &amp; NMT</t>
  </si>
  <si>
    <t>CÔNG TY TNHH  SẢN XUẤT THƯƠNG MẠI VÀ DỊCH VỤ HƯƠNG THẢO NATURAL</t>
  </si>
  <si>
    <t>CÔNG TY CỔ PHẦN MINH PHÚC GOLD</t>
  </si>
  <si>
    <t>CHI NHÁNH CÔNG TY CỔ PHẦN THH DECOR</t>
  </si>
  <si>
    <t>CÔNG TY CỔ PHẦN VỆ SINH CÔNG NGHIỆP TRƯỜNG GIANG</t>
  </si>
  <si>
    <t>CÔNG TY CỔ PHẦN CÔNG NGHIỆP VẬN TẢI TRƯỜNG PHÁT</t>
  </si>
  <si>
    <t>CÔNG TY TNHH THƯƠNG MẠI BẢO NGỌC VIỆT NAM</t>
  </si>
  <si>
    <t>CÔNG TY TNHH XUÂN PHÚC HƯNG YÊN</t>
  </si>
  <si>
    <t>CÔNG TY TNHH PHÁT TRIỂN TÀI NĂNG BẢO PHONG</t>
  </si>
  <si>
    <t>CÔNG TY TNHH XÂY DỰNG RICHARD</t>
  </si>
  <si>
    <t>CÔNG TY TNHH TM XÂY DỰNG VÀ DỊCH VỤ HÀ NỘI</t>
  </si>
  <si>
    <t>CÔNG TY TNHH PHÁT TRIỂN NÔNG NGHIỆP SÔNG HỒNG</t>
  </si>
  <si>
    <t>CÔNG TY TNHH ĐẦU TƯ VÀ PHÁT TRIỂN ĐÔ THỊ HÀ NỘI</t>
  </si>
  <si>
    <t>CÔNG TY CỔ PHẦN INOX TÂN HƯNG</t>
  </si>
  <si>
    <t>CÔNG TY CỔ PHẦN DỊCH VỤ NỘI THẤT HOÀNG PHÁT</t>
  </si>
  <si>
    <t>CÔNG TY TNHH THƯƠNG MẠI TUẤN ĐẠT VIỆT NAM</t>
  </si>
  <si>
    <t>CÔNG TY TNHH THƯƠNG MẠI VÀ VẬN TẢI HƯNG CƯỜNG</t>
  </si>
  <si>
    <t>CÔNG TY TNHH NƯỚC SẠCH ACTIDE</t>
  </si>
  <si>
    <t>CHI NHÁNH DOANH NGHIỆP TƯ NHÂN MẠNH CƯỜNG</t>
  </si>
  <si>
    <t>CÔNG TY TNHH CÂY XANH HƯNG YÊN 176</t>
  </si>
  <si>
    <t>CÔNG TY TNHH DV TM NGỌC LINH HƯƠNG</t>
  </si>
  <si>
    <t>CÔNG TY CỔ PHẦN CHỢ NÔNG SẢN VĂN GIANG</t>
  </si>
  <si>
    <t>CÔNG TY TNHH THƯƠNG MẠI TỔNG HỢP XĂNG DẦU DẦU KHÍ HƯNG YÊN</t>
  </si>
  <si>
    <t>CÔNG TY CỔ PHẦN XÂY DỰNG NAM KHÁNH VIỆT NAM</t>
  </si>
  <si>
    <t>CÔNG TY TNHH ĐẦU TƯ THƯƠNG MẠI SẢN XUẤT TUẤN MINH</t>
  </si>
  <si>
    <t>CÔNG TY TNHH CÂY XANH TRÍ ĐỨC VĂN GIANG</t>
  </si>
  <si>
    <t>CÔNG TY TNHH NHỰA VINSON</t>
  </si>
  <si>
    <t>DOANH NGHIỆP TƯ NHÂN VÀNG BẠC KIM TÀI LỘC PHÁT</t>
  </si>
  <si>
    <t>CÔNG TY CỔ PHẦN SẢN XUẤT VÀ XÂY DỰNG TRƯỜNG PHÁT</t>
  </si>
  <si>
    <t>CÔNG TY TNHH SẢN XUẤT ĐẦU TƯ THƯƠNG MẠI HOÀNG TÙNG</t>
  </si>
  <si>
    <t>CÔNG TY CỔ PHẦN THH DECOR</t>
  </si>
  <si>
    <t>CÔNG TY TNHH DƯỢC PHẨM SUNPHARM</t>
  </si>
  <si>
    <t>CÔNG TY TNHH THỰC PHẨM BA NHẤT VIỆT NAM</t>
  </si>
  <si>
    <t>CÔNG TY TNHH THIẾT KẾ HUY THẮNG</t>
  </si>
  <si>
    <t>CÔNG TY TNHH ĐẦU TƯ THƯƠNG MẠI VÀ DỊCH VỤ TUẤN TÚ</t>
  </si>
  <si>
    <t>CÔNG TY TNHH XUẤT NHẬP KHẨU QUỐC TẾ HUY NGUYỄN</t>
  </si>
  <si>
    <t>VĂN PHÒNG ĐẠI DIỆN CÔNG TY TNHH THIẾT BỊ XĂNG DẦU THĂNG LONG</t>
  </si>
  <si>
    <t>CÔNG TY TNHH XUẤT NHẬP KHẨU AN LONG</t>
  </si>
  <si>
    <t>CÔNG TY CỔ PHẦN METAJA GROUP</t>
  </si>
  <si>
    <t>CÔNG TY TNHH NAM KHÁNH HƯNG YÊN</t>
  </si>
  <si>
    <t>CÔNG TY CỔ PHẦN ĐẦU TƯ PHÁT TRIỂN HẠ TẦNG CÔNG NGHIỆP</t>
  </si>
  <si>
    <t>CÔNG TY CỔ PHẦN HT VIỆT NAM</t>
  </si>
  <si>
    <t>CÔNG TY CỔ PHẦN ĐẦU TƯ XÂY DỰNG THƯƠNG MẠI THĂNG LONG</t>
  </si>
  <si>
    <t>CÔNG TY CỔ PHẦN CÚC PHƯƠNG HƯNG YÊN</t>
  </si>
  <si>
    <t>CÔNG TY CỔ PHẦN ĐẦU TƯ ĐÔNG ĐÔ</t>
  </si>
  <si>
    <t>CÔNG TY CỔ PHẦN KỸ THUẬT XÂY DỰNG LEGAN</t>
  </si>
  <si>
    <t>CÔNG TY CỔ PHẦN PHÚ HƯNG - HƯNG YÊN</t>
  </si>
  <si>
    <t>CHI NHÁNH CÔNG TY CỔ PHẦN NƯỚC UỐNG TINH KHIẾT SÀI GÒN SAPUWA</t>
  </si>
  <si>
    <t>CÔNG TY CỔ PHẦN HOÀNG MẠNH</t>
  </si>
  <si>
    <t>CÔNG TY CỔ PHẦN ĐẦU TƯ VÀ PHÁT TRIỂN ATA</t>
  </si>
  <si>
    <t>CÔNG TY CỔ PHẦN CƠ KHÍ XÂY DỰNG VÀ VẬT LIỆU HÀ NỘI</t>
  </si>
  <si>
    <t>CÔNG TY CỔ PHẦN ĐẦU TƯ VÀ THƯƠNG MẠI SÔNG HỒNG 6</t>
  </si>
  <si>
    <t>CÔNG TY TNHH ĐIỆN MÁY ASC</t>
  </si>
  <si>
    <t>CÔNG TY CỔ PHẦN KIẾN TRÚC VÀ XÂY DỰNG KHANG HƯNG</t>
  </si>
  <si>
    <t>CÔNG TY TNHH  DỊCH VỤ VÀ THƯƠNG MẠI SƠN VINH</t>
  </si>
  <si>
    <t>CÔNG TY TNHH THƯƠNG MẠI SẢN XUẤT SƠN HẢI</t>
  </si>
  <si>
    <t>CÔNG TY TNHH THƯƠNG MẠI VẬN TẢI VÀ XÂY DỰNG MINH THÀNH</t>
  </si>
  <si>
    <t>CÔNG TY TNHH THƯƠNG MẠI - DIỆT MỐI - KHỬ TRÙNG HỢP MẠNH</t>
  </si>
  <si>
    <t>CÔNG TY TNHH SẢN XUẤT, DỊCH VỤ VÀ THƯƠNG MẠI THÀNH CÔNG HƯNG YÊN</t>
  </si>
  <si>
    <t>CÔNG TY CP  TƯ VẤN VÀ ĐẦU TƯ XÂY DỰNG HƯNG YÊN</t>
  </si>
  <si>
    <t>CÔNG TY TNHH ĐÌNH CẨM</t>
  </si>
  <si>
    <t>DOANH NGHIỆP TƯ NHÂN XĂNG DẦU PHƯƠNG ANH</t>
  </si>
  <si>
    <t>DOANH NGHIỆP TƯ NHÂN  ĐỨC THUẤN</t>
  </si>
  <si>
    <t>CÔNG TY TNHH  CÔNG NGHỆ VIỆT HÀN</t>
  </si>
  <si>
    <t>Khu đô thị mới Văn Giang</t>
  </si>
  <si>
    <t>Thôn Phượng Trì</t>
  </si>
  <si>
    <t>Thôn Công Luận 2</t>
  </si>
  <si>
    <t>Thôn Kim Ngưu</t>
  </si>
  <si>
    <t>Thôn Bá Khê</t>
  </si>
  <si>
    <t>Thôn Hòa Bình Hạ</t>
  </si>
  <si>
    <t>Thôn AB Quán Trạch</t>
  </si>
  <si>
    <t>Thôn Phi Liệt</t>
  </si>
  <si>
    <t>Thôn CD Quán Trạch</t>
  </si>
  <si>
    <t>Thôn Đa Phúc</t>
  </si>
  <si>
    <t>Thôn Đan Kim</t>
  </si>
  <si>
    <t>Thôn Vĩnh Tuy</t>
  </si>
  <si>
    <t>Ấp Đa Phúc</t>
  </si>
  <si>
    <t>Thôn Công Luận 1</t>
  </si>
  <si>
    <t>Thôn Đan Nhiễm</t>
  </si>
  <si>
    <t>Thôn Vĩnh Lộc</t>
  </si>
  <si>
    <t>Số 511</t>
  </si>
  <si>
    <t>Xóm Đan Kim</t>
  </si>
  <si>
    <t>Thôn Nhân Nội</t>
  </si>
  <si>
    <t>Thôn Hòa Bình Thượng</t>
  </si>
  <si>
    <t>Thôn Đa Ngưu</t>
  </si>
  <si>
    <t>Xóm CD, Thôn Quán Trạch</t>
  </si>
  <si>
    <t>Thôn Ấp Kim Ngưu</t>
  </si>
  <si>
    <t>thôn Bá Khê</t>
  </si>
  <si>
    <t>Thôn Hoà Bình Thượng</t>
  </si>
  <si>
    <t>Khu dịch vụ đường 205</t>
  </si>
  <si>
    <t>Số 10, ngõ 439, đường 179</t>
  </si>
  <si>
    <t>Khu dịch vụ</t>
  </si>
  <si>
    <t>số 85 Phố Văn Giang</t>
  </si>
  <si>
    <t>Trạm Thực nghiệm Văn Giang</t>
  </si>
  <si>
    <t>Số 349, Phố Văn Giang</t>
  </si>
  <si>
    <t>Đội 16, ấp Bá Khê</t>
  </si>
  <si>
    <t>Phố Văn Giang</t>
  </si>
  <si>
    <t>Số 311A đường 179</t>
  </si>
  <si>
    <t>Trạm Thực Nghiệm</t>
  </si>
  <si>
    <t>Thôn Hoà Bình Hạ</t>
  </si>
  <si>
    <t>Số 173, phố Văn Giang</t>
  </si>
  <si>
    <t>thôn Đa Phúc</t>
  </si>
  <si>
    <t>Lô số 77 KĐT mới</t>
  </si>
  <si>
    <t>Số 228 Phố Văn Giang</t>
  </si>
  <si>
    <t>Số nhà 485</t>
  </si>
  <si>
    <t>Số 289B, Đường 179</t>
  </si>
  <si>
    <t>Xóm Mới, thôn Phi Liệt</t>
  </si>
  <si>
    <t>01 Phố Văn Giang</t>
  </si>
  <si>
    <t>Số 378 phố Văn Giang</t>
  </si>
  <si>
    <t>Đội 2, thôn Công Luận 1</t>
  </si>
  <si>
    <t>Số 580</t>
  </si>
  <si>
    <t>Số nhà 43</t>
  </si>
  <si>
    <t>Số 258 Đường 179</t>
  </si>
  <si>
    <t>Số 133, Đường 179</t>
  </si>
  <si>
    <t>Trạm thực nghiệm</t>
  </si>
  <si>
    <t>Số 66, ngõ 246</t>
  </si>
  <si>
    <t>Đường ĐT 377</t>
  </si>
  <si>
    <t>Khu đô thị mới</t>
  </si>
  <si>
    <t>Số 245, đường 179</t>
  </si>
  <si>
    <t>Số nhà 23</t>
  </si>
  <si>
    <t>Đội 6, thôn Vĩnh Lộc</t>
  </si>
  <si>
    <t>Thôn Quán Trạch</t>
  </si>
  <si>
    <t>Đội 8 Thôn Nhân Nội</t>
  </si>
  <si>
    <t>Đường Thanh Niên</t>
  </si>
  <si>
    <t>Số nhà 123, đường 179</t>
  </si>
  <si>
    <t>Số nhà 98</t>
  </si>
  <si>
    <t>Số 1, khu đô thị mới Văn Giang</t>
  </si>
  <si>
    <t>Số 499 Đường 179</t>
  </si>
  <si>
    <t>Ngã 5, thôn Phi Liệt</t>
  </si>
  <si>
    <t>Khu dân cư mới Tân Tiến</t>
  </si>
  <si>
    <t>Số nhà 491, Thôn Công Luận 1</t>
  </si>
  <si>
    <t>0326233507</t>
  </si>
  <si>
    <t>Lô 35 Khu đô thị mới</t>
  </si>
  <si>
    <t>Số 173, Phố Văn Giang</t>
  </si>
  <si>
    <t>Số 25 ngõ 26 Đường Thanh Niên</t>
  </si>
  <si>
    <t>Đội 7, Thôn Công Luận 1</t>
  </si>
  <si>
    <t>Ấp Bá Khê</t>
  </si>
  <si>
    <t>Số nhà 6, Tập thể T36</t>
  </si>
  <si>
    <t>Số 197, đường 179</t>
  </si>
  <si>
    <t>Đội 6, Thôn Phi Liệt</t>
  </si>
  <si>
    <t>Khu Dịch vụ</t>
  </si>
  <si>
    <t>Số 4, Đường Thanh Niên</t>
  </si>
  <si>
    <t>Cụm công nghiệp sạch, Thôn Bá Khê</t>
  </si>
  <si>
    <t>Ngã 5 thôn Phi Liệt</t>
  </si>
  <si>
    <t>Số nhà 263, Đường 179, Phố Văn Giang</t>
  </si>
  <si>
    <t>Số nhà 179, Đường 179, Phố Văn Giang</t>
  </si>
  <si>
    <t>Ấp Tân Hưng, Thôn Đan Nhiễm</t>
  </si>
  <si>
    <t>Số 519</t>
  </si>
  <si>
    <t>Đội 4, Thôn Hòa Bình Hạ</t>
  </si>
  <si>
    <t>Ngõ 437, tập thể T36</t>
  </si>
  <si>
    <t>Thôn AB, Quán Trạch</t>
  </si>
  <si>
    <t>Số 190 đường 179</t>
  </si>
  <si>
    <t>Số nhà 531, đường 179</t>
  </si>
  <si>
    <t>Km 34, tỉnh lộ 379</t>
  </si>
  <si>
    <t>Nhà số 2, ngõ 443, Đường 179</t>
  </si>
  <si>
    <t>Số 379B</t>
  </si>
  <si>
    <t>Cụm công nghiệp</t>
  </si>
  <si>
    <t>Cụm Công nghiệp sạch</t>
  </si>
  <si>
    <t>Đội 7, thôn Vĩnh Lộc</t>
  </si>
  <si>
    <t>Số 245 đường 179</t>
  </si>
  <si>
    <t>Số 14, đường Thanh Niên</t>
  </si>
  <si>
    <t>Số nhà 181, đường 179</t>
  </si>
  <si>
    <t>Số nhà 533</t>
  </si>
  <si>
    <t>Đường 179, Thôn Đan Nhiễm</t>
  </si>
  <si>
    <t>Số nhà 555</t>
  </si>
  <si>
    <t>Vĩnh Lộc, Tân tiến</t>
  </si>
  <si>
    <t>Thôn Vĩnh lộc</t>
  </si>
  <si>
    <t>ĐCTS Tên Phường/Xã</t>
  </si>
  <si>
    <t>ĐCTS Số nhà/Đường phố</t>
  </si>
  <si>
    <t>Trường Tiểu học Liên Nghĩa</t>
  </si>
  <si>
    <t>Trường THCS Liên Nghĩa</t>
  </si>
  <si>
    <t>Trường THCS Chu Mạnh Trinh</t>
  </si>
  <si>
    <t>Trung tâm giáo dục nghề nghiệp - Giáo dục thường xuyên huyện Văn Giang</t>
  </si>
  <si>
    <t>Trường THPT Dương Quảng Hàm</t>
  </si>
  <si>
    <t>Trường Mầm Non Tân Tiến</t>
  </si>
  <si>
    <t>Trường Mầm Non Liên Nghĩa</t>
  </si>
  <si>
    <t>Trường Tiểu học và Trung học cơ sở Tân Tiến</t>
  </si>
  <si>
    <t xml:space="preserve">Văn Phòng HĐND-UBND xã </t>
  </si>
  <si>
    <t xml:space="preserve">Phòng Kinh tế xã </t>
  </si>
  <si>
    <t xml:space="preserve">Ủy ban Mặt trận Tổ quốc Việt Nam xã </t>
  </si>
  <si>
    <t>Văn phòng Đảng ủy xã</t>
  </si>
  <si>
    <t>Trường Tiểu học Văn Giang</t>
  </si>
  <si>
    <t>Viện Kiểm Sát Nhân Dân khu vực 4 - Hưng Yên</t>
  </si>
  <si>
    <t>Thuế cơ sở 3 tỉnh Hưng Yên</t>
  </si>
  <si>
    <t>Trung tâm Dịch vụ Văn hóa - Xã hội xã trực thuộc Ủy ban nhân dân xã Văn Giang</t>
  </si>
  <si>
    <t>Ban quản lý dự án đầu tư xây dựng xã Văn Giang</t>
  </si>
  <si>
    <t xml:space="preserve">Trung tâm phục vụ hành chính công xã </t>
  </si>
  <si>
    <t xml:space="preserve">Công an xã </t>
  </si>
  <si>
    <t>Ngân hàng nông nghiệp và phát triển nông thôn Việt Nam - CN huyện Văn Giang Hưng Yên II</t>
  </si>
  <si>
    <t>Ngân Hàng Chính Sách huyện Văn Giang</t>
  </si>
  <si>
    <t>Ban chỉ huy Quân sự xã</t>
  </si>
  <si>
    <t>Bảo hiểm xã hội cơ sở Văn Giang</t>
  </si>
  <si>
    <t>Tên thôn, phố</t>
  </si>
  <si>
    <t>Ấp Kim Ngưu</t>
  </si>
  <si>
    <t>Phi Liệt</t>
  </si>
  <si>
    <t>Số nhân khẩu 
của thôn</t>
  </si>
  <si>
    <t>Tổng</t>
  </si>
  <si>
    <t>Trường Mầm non Văn Giang</t>
  </si>
  <si>
    <t>Trường THCS Văn Giang</t>
  </si>
  <si>
    <t>Phòng Văn Hóa xã hội xã</t>
  </si>
  <si>
    <t>Tòa án nhân dân khu vực 4 - Hưng Yên</t>
  </si>
  <si>
    <t>Phụ lục 01: Biểu giao nộp quỹ PCTT năm 2026 đối với các thôn</t>
  </si>
  <si>
    <t>Đan Nhiễm</t>
  </si>
  <si>
    <t>Công Luận</t>
  </si>
  <si>
    <t>Văn Giang</t>
  </si>
  <si>
    <t>Liên Nghĩa</t>
  </si>
  <si>
    <t>Quán Trạch</t>
  </si>
  <si>
    <t>Tân Nghĩa</t>
  </si>
  <si>
    <t>Hòa Bình</t>
  </si>
  <si>
    <t>Vĩnh Nhân</t>
  </si>
  <si>
    <t>Đa Ngưu</t>
  </si>
  <si>
    <t>Tân Tiến</t>
  </si>
  <si>
    <t>Người lao động nộp quỹ PCTT 2026</t>
  </si>
  <si>
    <t>Số tiền nộp năm 2026</t>
  </si>
  <si>
    <t>Phụ lục 02: Biểu giao nộp quỹ PCTT năm 2026
 đối với các cơ quan, đơn vị đóng trên địa bàn xã</t>
  </si>
  <si>
    <t>Số tiền nộp quỹ năm 2026 (đ)</t>
  </si>
  <si>
    <t>Trạm y tế</t>
  </si>
  <si>
    <t>Số tiền truy thu quỹ năm 2025 trở về trước</t>
  </si>
  <si>
    <t>BCTC năm 2025</t>
  </si>
  <si>
    <t>Số tiền đóng quỹ năm 2026</t>
  </si>
  <si>
    <t>Tổng số tiền phải nộp năm 2026</t>
  </si>
  <si>
    <t>Tổng GTTS theo BCTC 2025</t>
  </si>
  <si>
    <t>Tổng lao động trên danh bạ NNT</t>
  </si>
  <si>
    <t>0901213807</t>
  </si>
  <si>
    <t>HỢP TÁC XÃ DỊCH VỤ HOA CÂY CẢNH VÀ MÔI TRƯỜNG VĂN GIANG</t>
  </si>
  <si>
    <t>Xã Văn Giang</t>
  </si>
  <si>
    <t>0901220593</t>
  </si>
  <si>
    <t>CÔNG TY TNHH DTTM VÀ DỊCH VỤ CƯỜNG THU</t>
  </si>
  <si>
    <t>Số 12, đường Văn Giang</t>
  </si>
  <si>
    <t>0901220554</t>
  </si>
  <si>
    <t>CÔNG TY TNHH TM XD NỘI THẤT GIANG ANH</t>
  </si>
  <si>
    <t>0901219693</t>
  </si>
  <si>
    <t>CÔNG TY TNHH ĐẦU TƯ VÀ THƯƠNG MẠI ĐỨC HƯNG THỊNH</t>
  </si>
  <si>
    <t>0901219252</t>
  </si>
  <si>
    <t>CÔNG TY TNHH ĐÁ TIẾN ĐẠT</t>
  </si>
  <si>
    <t>0901218643</t>
  </si>
  <si>
    <t>CÔNG TY TNHH THẢO NGUYÊN LOGISTICS HƯNG YÊN</t>
  </si>
  <si>
    <t>0901218749</t>
  </si>
  <si>
    <t>CÔNG TY TNHH THƯƠNG MẠI VÀ ĐẦU TƯ QUỐC TẾ ZENTRA VIỆT NAM</t>
  </si>
  <si>
    <t>0901218322</t>
  </si>
  <si>
    <t>CÔNG TY TNHH KIẾN TRÚC VÀ NỘI THẤT GREEN HOME DESIGN</t>
  </si>
  <si>
    <t>Đội 9, Thôn Nhân Nội</t>
  </si>
  <si>
    <t>0901217801</t>
  </si>
  <si>
    <t>CÔNG TY TNHH TM DV XD PHÁT TRIỂN 79 GIANG THÀNH</t>
  </si>
  <si>
    <t>Thôn Hòa Bình (Tại nhà 
ông Đoàn Văn Toản)</t>
  </si>
  <si>
    <t>0901217664</t>
  </si>
  <si>
    <t>CÔNG TY TNHH SẢN XUẤT VÀ THƯƠNG MẠI DỊCH VỤ QCD</t>
  </si>
  <si>
    <t>Km34, đường Tỉnh Lộ 379</t>
  </si>
  <si>
    <t>0901216082</t>
  </si>
  <si>
    <t>CÔNG TY TNHH TƯ VẤN DỊCH VỤ TUỆ ĐỨC</t>
  </si>
  <si>
    <t>0901217706</t>
  </si>
  <si>
    <t>CÔNG TY TNHH THƯƠNG MẠI VÀ DỊCH VỤ ĐIỆN MẶT TRỜI TRƯỜNG SƠN ENERGY</t>
  </si>
  <si>
    <t>0901215346</t>
  </si>
  <si>
    <t>CÔNG TY TNHH THƯƠNG MẠI VÀ DỊCH VỤ NÔNG NGHIỆP HƯNG HƯỜNG</t>
  </si>
  <si>
    <t>0901215145</t>
  </si>
  <si>
    <t>CÔNG TY CỔ PHẦN ĐẦU TƯ VÀ PHÁT TRIỂN THÀNH CÔNG HƯNG YÊN</t>
  </si>
  <si>
    <t>0901215314</t>
  </si>
  <si>
    <t>CÔNG TY TNHH THƯƠNG MẠI DỊCH VỤ 79 GIA NGUYỄN</t>
  </si>
  <si>
    <t>Thôn Hòa Bình Thượng
 (Tại nhà bà Nguyễn Thị Cử)</t>
  </si>
  <si>
    <t>0901215265</t>
  </si>
  <si>
    <t>CÔNG TY TNHH THƯƠNG MẠI VÀ SẢN XUẤT TIẾN HẢO</t>
  </si>
  <si>
    <t>0901215219</t>
  </si>
  <si>
    <t>CÔNG TY TNHH CÂY XANH HÙNG HUYỀN</t>
  </si>
  <si>
    <t>Đường Lê Văn Lương, 
Thôn Tân Tiến</t>
  </si>
  <si>
    <t>0901214751</t>
  </si>
  <si>
    <t>CÔNG TY TNHH THƯƠNG MẠI VÀ DỊCH VỤ CÔNG NGHIỆP AIRTECH</t>
  </si>
  <si>
    <t>0901213846</t>
  </si>
  <si>
    <t>CÔNG TY TNHH HALITEK</t>
  </si>
  <si>
    <t>Số 9, ngõ  429, đường 179</t>
  </si>
  <si>
    <t>0901213067</t>
  </si>
  <si>
    <t>CÔNG TY CỔ PHẦN HƯƠNG MỘC KHANG</t>
  </si>
  <si>
    <t>0901212761</t>
  </si>
  <si>
    <t>CÔNG TY TNHH ĐẦU TƯ XÂY DỰNG VÀ PHÁT TRIỂN
 CÔNG NGHỆ THỊNH PHÁT</t>
  </si>
  <si>
    <t>0901212384</t>
  </si>
  <si>
    <t>CÔNG TY TNHH SƠN LÂM HOLDINGS</t>
  </si>
  <si>
    <t>0901211736</t>
  </si>
  <si>
    <t>CÔNG TY TNHH CÔNG NGHỆ ĐIỆN LẠNH ĐIỆN MÁY FROZTO VINA</t>
  </si>
  <si>
    <t>0901211327</t>
  </si>
  <si>
    <t>CÔNG TY TNHH ĐẦU TƯ THI CÔNG XÂY DỰNG HOÀNG PHÚC</t>
  </si>
  <si>
    <t>0901211292</t>
  </si>
  <si>
    <t>CÔNG TY CỔ PHẦN XÂY DỰNG VÀ PHÁT TRIỂN HẠ TẦNG VĂN GIANG</t>
  </si>
  <si>
    <t>0901208733</t>
  </si>
  <si>
    <t>CÔNG TY TNHH THƯƠNG MẠI TỔNG HỢP VÀ VẬN TẢI THÀNH CÔNG MC 123</t>
  </si>
  <si>
    <t>0901208638</t>
  </si>
  <si>
    <t>CÔNG TY TNHH HAPPY BABY CARE T&amp;T</t>
  </si>
  <si>
    <t>Xóm Gạo, Thôn Đan Nhiễm</t>
  </si>
  <si>
    <t>0901207994</t>
  </si>
  <si>
    <t>CÔNG TY TNHH EEC GOLD</t>
  </si>
  <si>
    <t>Số 485 Phố Văn Giang</t>
  </si>
  <si>
    <t>0901206944</t>
  </si>
  <si>
    <t>CÔNG TY TNHH ĐIỆN TỬ NEW FALCON VIỆT NAM</t>
  </si>
  <si>
    <t>0901206158</t>
  </si>
  <si>
    <t>CÔNG TY TNHH DỊCH VỤ THƯƠNG MẠI VÀ SẢN XUẤT QUANG ĐĂNG</t>
  </si>
  <si>
    <t>0901205820</t>
  </si>
  <si>
    <t>CÔNG TY TNHH XÂY DỰNG PHƯƠNG NAM VG</t>
  </si>
  <si>
    <t>Xóm Hoàng Hanh</t>
  </si>
  <si>
    <t>0901205690</t>
  </si>
  <si>
    <t>CÔNG TY TNHH TM VÀ DVSX HƯNG THÁI</t>
  </si>
  <si>
    <t>Số 32 khu đô thị mới Văn Giang</t>
  </si>
  <si>
    <t>0901205700</t>
  </si>
  <si>
    <t>CÔNG TY TNHH THỰC PHẨM SẠCH THƯƠNG MẠI TÂY Á</t>
  </si>
  <si>
    <t>0901205073</t>
  </si>
  <si>
    <t>CÔNG TY TNHH VLXD AN HẬU PHÁT</t>
  </si>
  <si>
    <t>Số nhà 525, Phố Văn Giang</t>
  </si>
  <si>
    <t>0901203407</t>
  </si>
  <si>
    <t>CÔNG TY TNHH THƯƠNG MẠI VÀ SẢN XUẤT ĐẠI VŨ STEEL</t>
  </si>
  <si>
    <t>0901202555</t>
  </si>
  <si>
    <t>CÔNG TY TNHH MAY QUỲNH CHI</t>
  </si>
  <si>
    <t>0901202682</t>
  </si>
  <si>
    <t>CÔNG TY CỔ PHẦN THƯƠNG MẠI HÀ HƯNG DƯƠNG</t>
  </si>
  <si>
    <t>0901202770</t>
  </si>
  <si>
    <t>CÔNG TY TNHH VTNN TÀI VÂN</t>
  </si>
  <si>
    <t>0901199817</t>
  </si>
  <si>
    <t>CÔNG TY TNHH THÀNH LONG EVENT</t>
  </si>
  <si>
    <t>Số 68, Khu đô thị mới 
Văn Giang</t>
  </si>
  <si>
    <t>0901199574</t>
  </si>
  <si>
    <t>CÔNG TY TNHH THƯƠNG MẠI VÀ DỊCH VỤ AN PHÚ AUTO</t>
  </si>
  <si>
    <t>Số 2A đường 179</t>
  </si>
  <si>
    <t>0901198683</t>
  </si>
  <si>
    <t>CÔNG TY TNHH THƯƠNG MẠI VÀ DỊCH VỤ LEGACY</t>
  </si>
  <si>
    <t>Đội 13, Thôn Đa Ngưu</t>
  </si>
  <si>
    <t>0901199038</t>
  </si>
  <si>
    <t>CÔNG TY TNHH DREAM HOME REALTY</t>
  </si>
  <si>
    <t>0901195851</t>
  </si>
  <si>
    <t>CÔNG TY TNHH SẢN XUẤT VÀ THƯƠNG MẠI THỰC PHẨM AN VINH</t>
  </si>
  <si>
    <t>0901195844</t>
  </si>
  <si>
    <t>CÔNG TY TNHH MÌ CAY SUSEOUL</t>
  </si>
  <si>
    <t>Số 179A, phố Văn Giang</t>
  </si>
  <si>
    <t>0901195001</t>
  </si>
  <si>
    <t>CÔNG TY TNHH DỊCH VỤ VẬN TẢI LAN HẢI</t>
  </si>
  <si>
    <t>0901194819</t>
  </si>
  <si>
    <t>CÔNG TY TNHH CÔNG NGHỆ THỰC PHẨM FOODTEK</t>
  </si>
  <si>
    <t>0901193967</t>
  </si>
  <si>
    <t>CÔNG TY TNHH CÔNG NGHỆ THÔNG MINH HMJD VIỆT NAM</t>
  </si>
  <si>
    <t>0901191977</t>
  </si>
  <si>
    <t>CÔNG TY TNHH MTV SONSHINE</t>
  </si>
  <si>
    <t>0901190525</t>
  </si>
  <si>
    <t>CÔNG TY TNHH THƯƠNG MẠI VÀ DỊCH VỤ CÂY XANH GIA BẢO</t>
  </si>
  <si>
    <t>0901190162</t>
  </si>
  <si>
    <t>CÔNG TY TNHH  MẠNH DŨNG SPORTS</t>
  </si>
  <si>
    <t>Số 72, phố Văn Giang</t>
  </si>
  <si>
    <t>0901189463</t>
  </si>
  <si>
    <t>CÔNG TY TNHH XÂY DỰNG MẠNH HÙNG HƯNG YÊN</t>
  </si>
  <si>
    <t>0901188766</t>
  </si>
  <si>
    <t>CÔNG TY TNHH CÂY XANH KHÔI NGUYÊN VĂN GIANG</t>
  </si>
  <si>
    <t>0901187699</t>
  </si>
  <si>
    <t>CÔNG TY TNHH THANG MÁY ANSHIN SANYO VIỆT NAM</t>
  </si>
  <si>
    <t>0901186889</t>
  </si>
  <si>
    <t>CÔNG TY TNHH THÀNH NAM VP</t>
  </si>
  <si>
    <t>0316927143-003</t>
  </si>
  <si>
    <t>CHI NHÁNH HƯNG YÊN - CÔNG TY CỔ PHẦN THẢO NGUYÊN LOGISTICS</t>
  </si>
  <si>
    <t>0901186511</t>
  </si>
  <si>
    <t>CÔNG TY TNHH CÂY XANH NAM SƠN</t>
  </si>
  <si>
    <t>0901186039</t>
  </si>
  <si>
    <t>CÔNG TY CỔ PHẦN SẢN XUẤT VÀ KINH DOANH VINA PLASTICS</t>
  </si>
  <si>
    <t>Đội 11, thôn Đa Ngưu</t>
  </si>
  <si>
    <t>0901186293</t>
  </si>
  <si>
    <t>CÔNG TY CỔ PHẦN ĐẦU TƯ THÀNH THĂNG LONG</t>
  </si>
  <si>
    <t>0901186078</t>
  </si>
  <si>
    <t>CÔNG TY TNHH PHÁT TRIỂN TRƯỜNG PHÁT HƯNG YÊN</t>
  </si>
  <si>
    <t>Trạm thực nghiệm Văn Giang</t>
  </si>
  <si>
    <t>0901185878</t>
  </si>
  <si>
    <t>CÔNG TY TNHH THƯƠNG MẠI VÀ DỊCH VỤ KHÁNH TIÊN</t>
  </si>
  <si>
    <t>Số nhà 676</t>
  </si>
  <si>
    <t>0901185451</t>
  </si>
  <si>
    <t>CÔNG TY CỔ PHẦN ĐẦU TƯ BẤT ĐỘNG SẢN LOTUS VIỆT NAM</t>
  </si>
  <si>
    <t>Xóm Chùa, thôn Công Luận 1</t>
  </si>
  <si>
    <t>0109603091-002</t>
  </si>
  <si>
    <t>CHI NHÁNH ANPHA LAW - CÔNG TY LUẬT TNHH ĐOÀN GIA</t>
  </si>
  <si>
    <t>KĐT mới Văn Giang</t>
  </si>
  <si>
    <t>0901184641</t>
  </si>
  <si>
    <t>CÔNG TY CỔ PHẦN ĐẦU TƯ QUỐC TẾ MANTA</t>
  </si>
  <si>
    <t>Xóm Chùa, Thôn Công Luận 1</t>
  </si>
  <si>
    <t>0901184169</t>
  </si>
  <si>
    <t>CÔNG TY TNHH GIÁO DỤC VÀ PHÁT TRIỂN KỸ NĂNG THUỲ DUNG</t>
  </si>
  <si>
    <t>thôn Hoà Bình Hạ</t>
  </si>
  <si>
    <t>0901183662</t>
  </si>
  <si>
    <t>CÔNG TY TNHH ĐẦU TƯ VÀ PHÁT TRIỂN ECOCHARGE</t>
  </si>
  <si>
    <t>0901178895-001</t>
  </si>
  <si>
    <t>CHI NHÁNH CÔNG TY TNHH NOVA LANGUAGE ACADEMY</t>
  </si>
  <si>
    <t>0901181880</t>
  </si>
  <si>
    <t>CÔNG TY TNHH TRUNG TÂM GIÁO DỤC VÀ ĐÀO TẠO SUNFLOWER</t>
  </si>
  <si>
    <t>0901181859</t>
  </si>
  <si>
    <t>CÔNG TY TNHH THƯƠNG MẠI VÀ DỊCH VỤ PHÁT TRIỂN THÀNH ĐẠT</t>
  </si>
  <si>
    <t>Đội 8, Thôn Nhân Nội</t>
  </si>
  <si>
    <t>0901182193</t>
  </si>
  <si>
    <t>CÔNG TY TNHH XÂY DỰNG VÀ QUẢNG CÁO LONG KHUÊ</t>
  </si>
  <si>
    <t>Số nhà 108, Đường 179</t>
  </si>
  <si>
    <t>0901179377</t>
  </si>
  <si>
    <t>CÔNG TY TNHH ĐẦU TƯ VÀ PHÁT TRIỂN EDUCATION GROUP VIỆT NAM</t>
  </si>
  <si>
    <t>Số 41 phố Văn Giang</t>
  </si>
  <si>
    <t>0901178895</t>
  </si>
  <si>
    <t>CÔNG TY TNHH NOVA LANGUAGE ACADEMY</t>
  </si>
  <si>
    <t>0901178415</t>
  </si>
  <si>
    <t>CÔNG TY TNHH VÀNG BẠC ĐÁ QUÝ BẢO LONG LUXURY</t>
  </si>
  <si>
    <t>Số 41 đường Thanh Niên</t>
  </si>
  <si>
    <t>0901191945</t>
  </si>
  <si>
    <t>TRUNG TÂM CAN THIỆP SỚM PHÚC HƯNG</t>
  </si>
  <si>
    <t>0110942028</t>
  </si>
  <si>
    <t>CÔNG TY TNHH GIẢI PHÁP CÔNG NGHỆ VTECH VIỆT NAM</t>
  </si>
  <si>
    <t>Số 18, Đường tỉnh 179</t>
  </si>
  <si>
    <t>0110940750</t>
  </si>
  <si>
    <t>CÔNG TY CỔ PHẦN TẬP ĐOÀN HOÀNG HẢI DIGICO</t>
  </si>
  <si>
    <t>0901177330</t>
  </si>
  <si>
    <t>CÔNG TY TNHH XÂY DỰNG VÀ NỘI THẤT HT HOME LUXURY</t>
  </si>
  <si>
    <t>0901176400</t>
  </si>
  <si>
    <t>CÔNG TY TNHH THIẾT KẾ GNECOM</t>
  </si>
  <si>
    <t>Số 311 đường 179</t>
  </si>
  <si>
    <t>0901175911</t>
  </si>
  <si>
    <t>CÔNG TY TNHH XE MÁY ĐIỆN ANH KHÔI</t>
  </si>
  <si>
    <t>Tòa nhà Bưu điện 
 Ngõ Phố, Phố Văn Giang</t>
  </si>
  <si>
    <t>Số 89A đường 179,
 phố Văn Giang</t>
  </si>
  <si>
    <t>0901174097</t>
  </si>
  <si>
    <t>CÔNG TY TNHH SẢN XUẤT VÀ PHÁT TRIỂN CÔNG NGHỆ CAO DTC</t>
  </si>
  <si>
    <t>0901172798</t>
  </si>
  <si>
    <t>CÔNG TY CỔ PHẦN CÔNG NGHỆ OKAI</t>
  </si>
  <si>
    <t>3603848878-001</t>
  </si>
  <si>
    <t>CÔNG TY TNHH KỸ THUẬT ĐIỆN - PCCC PHÚ THỊNH PHÁT- CHI NHÁNH HƯNG YÊN</t>
  </si>
  <si>
    <t>0901170737</t>
  </si>
  <si>
    <t>CÔNG TY CỔ PHẦN DỊCH VỤ NHA KHOA AN NAM GROUP</t>
  </si>
  <si>
    <t>0202091539-009</t>
  </si>
  <si>
    <t>CHI NHÁNH CÔNG TY CỔ PHẦN ĐẦU TƯ VÀ PHÁT TRIỂN THƯƠNG MẠI PLI TẠI HƯNG YÊN</t>
  </si>
  <si>
    <t>0901164740</t>
  </si>
  <si>
    <t>CÔNG TY TNHH XNK &amp; THƯƠNG MẠI GIFT VIỆT NAM</t>
  </si>
  <si>
    <t>0302403742-038</t>
  </si>
  <si>
    <t>VĂN PHÒNG ĐẠI DIỆN CÔNG TY TNHH THƯƠNG MẠI LÔ HỘI TẠI HƯNG YÊN</t>
  </si>
  <si>
    <t>0901160383</t>
  </si>
  <si>
    <t>CÔNG TY CỔ PHẦN ĐẦU TƯ XÂY DỰNG VÀ THƯƠNG MẠI SÔNG HỒNG ECO</t>
  </si>
  <si>
    <t>0104953021-003</t>
  </si>
  <si>
    <t>CHI NHÁNH HƯNG YÊN CÔNG TY TNHH CÔNG NGHIỆP VÀ THƯƠNG MẠI MAI ANH</t>
  </si>
  <si>
    <t>Khu xóm mới Dương
 Quảng Hàm, Thôn Đan Kim</t>
  </si>
  <si>
    <t>0901156637</t>
  </si>
  <si>
    <t>CÔNG TY TNHH PHÁT TRIỂN THỊNH VƯỢNG LINH ANH</t>
  </si>
  <si>
    <t>0901154982</t>
  </si>
  <si>
    <t>CÔNG TY TNHH XUẤT NHẬP KHẨU NGUYÊN PHÁT VIỆT NAM</t>
  </si>
  <si>
    <t>Số 17 Xóm Miễu, 
Thôn Hoà Bình Hạ</t>
  </si>
  <si>
    <t>0901154196</t>
  </si>
  <si>
    <t>CÔNG TY TNHH  PHỤ TÙNG MÁY CÔNG TRÌNH TÙNG LIÊM</t>
  </si>
  <si>
    <t>Số 66, Khu đô thị mới</t>
  </si>
  <si>
    <t>Khu đô thị mới Văn Giang,
 Phố Văn Giang</t>
  </si>
  <si>
    <t>0110548832</t>
  </si>
  <si>
    <t>CÔNG TY CỔ PHẦN THỜI TRANG THE ELE VIỆT NAM</t>
  </si>
  <si>
    <t>Số nhà 26, Khu đô 
thị mới Văn Giang</t>
  </si>
  <si>
    <t>0110527222</t>
  </si>
  <si>
    <t>CÔNG TY CỔ PHẦN SƠN NANOPN VIỆT NAM</t>
  </si>
  <si>
    <t>Số 03, Khu đô thị
 mới Văn Giang</t>
  </si>
  <si>
    <t>0901141408</t>
  </si>
  <si>
    <t>CÔNG TY TNHH CÔNG NGHỆ KỸ THUẬT VÀ THƯƠNG MẠI LONG VINH</t>
  </si>
  <si>
    <t>0901140027</t>
  </si>
  <si>
    <t>CÔNG TY TNHH ĐÁ GRANITE BÌNH TUYẾN</t>
  </si>
  <si>
    <t>Xóm 4, Thôn Phi Liệt</t>
  </si>
  <si>
    <t>0110356697</t>
  </si>
  <si>
    <t>CÔNG TY TNHH THƯƠNG MẠI &amp; DỊCH VỤ GLENDA VIỆT NAM</t>
  </si>
  <si>
    <t>0109404106-005</t>
  </si>
  <si>
    <t>CHI NHÁNH CÔNG TY CỔ PHẦN GIÁO DỤC VÀ DU HỌC QUỐC TẾ MHGROUP</t>
  </si>
  <si>
    <t>Số nhà 441</t>
  </si>
  <si>
    <t>0901138980</t>
  </si>
  <si>
    <t>CÔNG TY CỔ PHẦN ĐẦU TƯ VÀ PHÁT TRIỂN GIÁO DỤC M.I.T. VIỆT NAM</t>
  </si>
  <si>
    <t>Đội 6, thôn Đan Nhiễm</t>
  </si>
  <si>
    <t>0901137345</t>
  </si>
  <si>
    <t>CÔNG TY TNHH MÔI TRƯỜNG ĐÔ THỊ VĂN GIANG</t>
  </si>
  <si>
    <t>0901133118</t>
  </si>
  <si>
    <t>CÔNG TY TNHH SX &amp; TM NAM HÒA PHÁT</t>
  </si>
  <si>
    <t>Đội 10, Thôn Đa Ngưu</t>
  </si>
  <si>
    <t>0901132481</t>
  </si>
  <si>
    <t>CÔNG TY TNHH SẢN XUẤT VÀ DỊCH VỤ QUỐC TẾ HƯNG PHÁT</t>
  </si>
  <si>
    <t>0901130251</t>
  </si>
  <si>
    <t>CÔNG TY TNHH THƯƠNG MẠI VÀ XÂY DỰNG HÀ VY</t>
  </si>
  <si>
    <t>Đường tỉnh 377, 
thôn Đan Kim</t>
  </si>
  <si>
    <t>HỢP TÁC XÃ ĐIỆN TÂN TIẾN</t>
  </si>
  <si>
    <t>0108521671-001</t>
  </si>
  <si>
    <t>CHI NHÁNH HƯNG YÊN - CÔNG TY LUẬT TNHH AN NHIÊN VÀ CỘNG SỰ</t>
  </si>
  <si>
    <t>Số 226, phố Văn Giang</t>
  </si>
  <si>
    <t>Khu đô thị mới Văn Giang,
 phố Văn Giang</t>
  </si>
  <si>
    <t>0107748447-001</t>
  </si>
  <si>
    <t>Tầng 6, Số nhà 118, 
Phố Văn Giang</t>
  </si>
  <si>
    <t>Số 99, Đường Tỉnh 379,
 Thôn Phượng Trì</t>
  </si>
  <si>
    <t>0109824622</t>
  </si>
  <si>
    <t>CÔNG TY CỔ PHẦN QUỐC TẾ HT COS</t>
  </si>
  <si>
    <t>0901102141</t>
  </si>
  <si>
    <t>CÔNG TY CỔ PHẦN ĐẦU TƯ XÂY DỰNG VÀ PHÁT TRIỂN ĐỊA ỐC THC GROUP</t>
  </si>
  <si>
    <t>0901100666</t>
  </si>
  <si>
    <t>CÔNG TY CỔ PHẦN PHÁT TRIỂN NHÀ Ở ĐÔ THỊ VĂN GIANG</t>
  </si>
  <si>
    <t>0901099996</t>
  </si>
  <si>
    <t>CÔNG TY TNHH  XÂY DỰNG VÀ ĐẦU TƯ HOÀNG GIA MẠNH TUYỂN</t>
  </si>
  <si>
    <t>Số 58 Phố Văn Giang 
(Đường 179)</t>
  </si>
  <si>
    <t>0901071849-001</t>
  </si>
  <si>
    <t>CHI NHÁNH CÔNG TY TNHH ĐẦU TƯ THƯƠNG MẠI DỊCH VỤ KỸ THUẬT HƯNG HIỀN TẠI VĂN GIANG</t>
  </si>
  <si>
    <t>Số 98 đường 179</t>
  </si>
  <si>
    <t>0901045870-027</t>
  </si>
  <si>
    <t>CHI NHÁNH VĂN GIANG - CÔNG TY CỔ PHẦN GIẢI PHÁP GIÁO DỤC HƯNG YÊN</t>
  </si>
  <si>
    <t>Khu đô thị mới Văn Giang, 
phố Văn Giang</t>
  </si>
  <si>
    <t>0901082618</t>
  </si>
  <si>
    <t>VĂN PHÒNG THỪA PHÁT LẠI TRÀNG AN</t>
  </si>
  <si>
    <t>Tầng 4, số nhà 76 + 78 phố Văn Giang</t>
  </si>
  <si>
    <t>0108250372-001</t>
  </si>
  <si>
    <t>XƯỞNG SẢN XUẤT - CÔNG TY CỔ PHẦN RITECCONS</t>
  </si>
  <si>
    <t>Vĩnh Lộc</t>
  </si>
  <si>
    <t>0901039891-001</t>
  </si>
  <si>
    <t>KHO HÀNG CÔNG TY CỔ PHẦN PANELVINA</t>
  </si>
  <si>
    <t>0109113354-001</t>
  </si>
  <si>
    <t>CHI NHÁNH CÔNG TY CỔ PHẦN Y DƯỢC THIỆU KHANG</t>
  </si>
  <si>
    <t>0901073772</t>
  </si>
  <si>
    <t>CÔNG TY TNHH THƯƠNG MẠI NAM KHÁNH PHÁT</t>
  </si>
  <si>
    <t>838 khu đô thị (KDT)
 mới Vòng xuyến Văn Giang</t>
  </si>
  <si>
    <t>0108907107</t>
  </si>
  <si>
    <t>CÔNG TY CỔ PHẦN DƯỢC PHẨM QUỐC TẾ VENRA PHARMA</t>
  </si>
  <si>
    <t>0901053455</t>
  </si>
  <si>
    <t>CÔNG TY CỔ PHẦN TẬP ĐOÀN AMD CHÂU Á</t>
  </si>
  <si>
    <t>Số nhà 391</t>
  </si>
  <si>
    <t>0901044299</t>
  </si>
  <si>
    <t>CÔNG TY TNHH ĐẦU TƯ XÂY DỰNG VÀ THƯƠNG MẠI MINH KHUÊ</t>
  </si>
  <si>
    <t>Số nhà 11, đường
 Thanh Niên</t>
  </si>
  <si>
    <t>0108150071-001</t>
  </si>
  <si>
    <t>CHI NHÁNH CÔNG TY CỔ PHẦN T389 VIỆT NAM TẠI HƯNG YÊN</t>
  </si>
  <si>
    <t>0108250372</t>
  </si>
  <si>
    <t>CÔNG TY CỔ PHẦN RITECCONS</t>
  </si>
  <si>
    <t>0901031395</t>
  </si>
  <si>
    <t>CÔNG TY TNHH NÔNG NGHIỆP ICM</t>
  </si>
  <si>
    <t>0901030602</t>
  </si>
  <si>
    <t>CÔNG TY TNHH ĐẦU TƯ XUẤT NHẬP KHẨU AN BÌNH</t>
  </si>
  <si>
    <t>0107574310-001</t>
  </si>
  <si>
    <t>CÔNG TY CỔ PHẦN CANIFA - CHI NHÁNH HƯNG YÊN</t>
  </si>
  <si>
    <t>0302770728-008</t>
  </si>
  <si>
    <t>Thôn Phi Liệt,</t>
  </si>
  <si>
    <t>0900934034</t>
  </si>
  <si>
    <t>CÔNG TY CỔ PHẦN HOÀNG GIA PHÁT VĂN GIANG</t>
  </si>
  <si>
    <t>0900919389</t>
  </si>
  <si>
    <t>CÔNG TY TNHH ĐÀO TẠO VÀ HỢP TÁC QUỐC TẾ SONG ANH</t>
  </si>
  <si>
    <t>0900362281-002</t>
  </si>
  <si>
    <t>Khu dịch vụ Bưu điện</t>
  </si>
  <si>
    <t>0901042460</t>
  </si>
  <si>
    <t>Thôn phi liệt</t>
  </si>
  <si>
    <t>0104201945</t>
  </si>
  <si>
    <t>CÔNG TY TNHH XUẤT NHẬP KHẨU QUỐC TẾ ANPHA VIỆT NAM</t>
  </si>
  <si>
    <t>Khu đô thị mới Văn Giang, 
Phố Văn Giang</t>
  </si>
  <si>
    <t>Số 379, Đường 379B</t>
  </si>
  <si>
    <t>0900452947</t>
  </si>
  <si>
    <t>CÔNG TY CỔ PHẦN THƯƠNG MẠI VÀ XÂY LẮP TRƯỜNG THỊNH</t>
  </si>
  <si>
    <t>Số nhà 79, đường 179</t>
  </si>
  <si>
    <t>0900432059</t>
  </si>
  <si>
    <t>CÔNG TY TNHH  ĐỨC THỊNH</t>
  </si>
  <si>
    <t>5500244444</t>
  </si>
  <si>
    <t>CÔNG TY TNHH THƯƠNG MẠI VÀ XÂY DỰNG PHÚ THANH AN</t>
  </si>
  <si>
    <t>Xóm Gạo Thôn
 Đan Nhiễm</t>
  </si>
  <si>
    <t>0900236329</t>
  </si>
  <si>
    <t>Thị trấn Văn Giang</t>
  </si>
  <si>
    <t>Khu Dịch vụ, 
thôn Đan Kim</t>
  </si>
  <si>
    <t>0901140820</t>
  </si>
  <si>
    <t>HỢP TÁC XÃ SẢN XUẤT, THƯƠNG MẠI VÀ DỊCH VỤ ĐỨC THẢO</t>
  </si>
  <si>
    <t>0900244760</t>
  </si>
  <si>
    <t>QUỸ TÍN DỤNG NHÂN DÂN TÂN TIẾN</t>
  </si>
  <si>
    <t>0900514914</t>
  </si>
  <si>
    <t>Đường 379B, Thôn Đan Nhiễm,Xã Văn Giang</t>
  </si>
  <si>
    <t>0901091588</t>
  </si>
  <si>
    <t>BT04, Khu đô thị mới,Xã Văn Giang</t>
  </si>
  <si>
    <t>0900285100</t>
  </si>
  <si>
    <t>Thôn Vĩnh Lộc, Xã Văn Giang, Hưng Yên</t>
  </si>
  <si>
    <t>0101400572</t>
  </si>
  <si>
    <t>Thôn Bá Khê,Xã Văn Giang</t>
  </si>
  <si>
    <t>0101651777</t>
  </si>
  <si>
    <t>0900276586</t>
  </si>
  <si>
    <t>Cụm Công nghiệp sạch,Xã Văn Giang</t>
  </si>
  <si>
    <t>0900284178</t>
  </si>
  <si>
    <t>Thôn Đa Phúc,Xã Văn Giang</t>
  </si>
  <si>
    <t>0900472171</t>
  </si>
  <si>
    <t>Cụm công nghiệp Tân Tiến,Xã Văn Giang</t>
  </si>
  <si>
    <t>0109107093</t>
  </si>
  <si>
    <t>Ấp Bá Khê,Xã Văn Giang</t>
  </si>
  <si>
    <t>0101906545</t>
  </si>
  <si>
    <t>Cụm công nghiệp Tân Tiến, Thôn Đa Ngưu,Xã Văn Giang</t>
  </si>
  <si>
    <t>0901124441</t>
  </si>
  <si>
    <t>Ấp Kim Ngưu,Xã Văn Giang</t>
  </si>
  <si>
    <t>0901042326</t>
  </si>
  <si>
    <t>0900986674</t>
  </si>
  <si>
    <t>0900291390</t>
  </si>
  <si>
    <t>0900293140</t>
  </si>
  <si>
    <t>Thôn Đa Ngưu,Xã Văn Giang</t>
  </si>
  <si>
    <t>0901023933</t>
  </si>
  <si>
    <t>Thôn Công Luận 1,Xã Văn Giang</t>
  </si>
  <si>
    <t>0901002186</t>
  </si>
  <si>
    <t>Thôn Phượng Trì, Xã Văn Giang, Hưng Yên</t>
  </si>
  <si>
    <t>0901107220</t>
  </si>
  <si>
    <t>0901101388</t>
  </si>
  <si>
    <t>Thôn Vĩnh Lộc,Xã Văn Giang</t>
  </si>
  <si>
    <t>0901103321</t>
  </si>
  <si>
    <t>Thôn Đan Nhiễm,Xã Văn Giang</t>
  </si>
  <si>
    <t>0901101250</t>
  </si>
  <si>
    <t>0901089765</t>
  </si>
  <si>
    <t>Số 297, Đường 379B,Xã Văn Giang</t>
  </si>
  <si>
    <t>0901079622</t>
  </si>
  <si>
    <t>0901011800</t>
  </si>
  <si>
    <t>Ấp Đa Phúc,Xã Văn Giang</t>
  </si>
  <si>
    <t>0901041308</t>
  </si>
  <si>
    <t>Số 405, đường 179,Xã Văn Giang</t>
  </si>
  <si>
    <t>0901042887</t>
  </si>
  <si>
    <t>Đường 379B Thôn Đan Nhiễm,Xã Văn Giang</t>
  </si>
  <si>
    <t>0901025962</t>
  </si>
  <si>
    <t>thon 4,Xã Văn Giang</t>
  </si>
  <si>
    <t>0900220865</t>
  </si>
  <si>
    <t>Số 273/275,Xã Văn Giang</t>
  </si>
  <si>
    <t>3700630108</t>
  </si>
  <si>
    <t>Thôn Phượng Trì,Xã Văn Giang</t>
  </si>
  <si>
    <t>0900277438</t>
  </si>
  <si>
    <t>Số 441,Xã Văn Giang</t>
  </si>
  <si>
    <t>0901139134</t>
  </si>
  <si>
    <t>Số 230 Khu đô thị mới Văn Giang,Xã Văn Giang</t>
  </si>
  <si>
    <t>0901017312</t>
  </si>
  <si>
    <t>0901065683</t>
  </si>
  <si>
    <t>Đội 6, Thôn Vĩnh Lộc,Xã Văn Giang</t>
  </si>
  <si>
    <t>0901055903</t>
  </si>
  <si>
    <t>Số 230, Khu đô thị mới Văn Giang,Xã Văn Giang</t>
  </si>
  <si>
    <t>0100686174-823</t>
  </si>
  <si>
    <t>Thôn Công Luận 1, xã Văn Giang, Hưng Yên</t>
  </si>
  <si>
    <t>0901067592</t>
  </si>
  <si>
    <t>Thôn Đan Nhiễm, xã Văn Giang</t>
  </si>
  <si>
    <t>Thôn Phượng Trì Xã Văn Giang</t>
  </si>
  <si>
    <t>Thôn Đa Phúc, Xã Văn Giang, Hưng Yên</t>
  </si>
  <si>
    <t>0900287323</t>
  </si>
  <si>
    <t>Lô A2-CN4, Cụm công nghiệp Từ Liên,Xã Tiên La</t>
  </si>
  <si>
    <t>0901095455</t>
  </si>
  <si>
    <t xml:space="preserve">Thôn Vĩnh Lộc, Xã Văn Giang, Tỉnh Hưng Yên </t>
  </si>
  <si>
    <t>0900529886</t>
  </si>
  <si>
    <t xml:space="preserve">Thôn Đan Kim, Xã Văn Giang, Tỉnh Hưng Yên </t>
  </si>
  <si>
    <t>HỢP TÁC XÃ DỊCH VỤ V PLUS</t>
  </si>
  <si>
    <t>VĂN PHÒNG ĐẠI DIỆN CÔNG TY TNHH DỊCH VỤ DU LỊCH ĐẤT NƯỚC VIỆT TẠI HƯNG YÊN</t>
  </si>
  <si>
    <t>CÔNG TY CP ĐẦU TƯ TUẤN DŨNG</t>
  </si>
  <si>
    <t>VĂN PHÒNG ĐẠI DIỆN SỐ 1 - CÔNG TY TNHH  DỊCH VỤ VÀ THƯƠNG MẠI SƠN VINH</t>
  </si>
  <si>
    <t>HỢP TÁC XÃ SẢN XUẤT RAU, CỦ, QUẢ AN TOÀN VĂN GIANG</t>
  </si>
  <si>
    <t>CÔNG TY CỔ PHẦN XÂY DỰNG VÀ PHÁT TRIỂN ĐÔ THỊ HÀ MINH</t>
  </si>
  <si>
    <t>HTX THƯƠNG MẠI VÀ DỊCH VỤ TỔNG HỢP VĂN TÂN</t>
  </si>
  <si>
    <t>CÔNG TY TNHH HOÀNG LÂM</t>
  </si>
  <si>
    <t>CÔNG TY TNHH SẢN XUẤT THƯƠNG MẠI VÀ DỊCH VỤ TÂM ĐỨC PHÁT</t>
  </si>
  <si>
    <t>CÔNG TY CỔ PHẦN  ĐẦU TƯ BẢO HƯNG</t>
  </si>
  <si>
    <t>CÔNG TY CỔ PHẦN ĐẦU TƯ &amp; PHÁT TRIỂN ĐÔ THỊ XANH HƯNG YÊN</t>
  </si>
  <si>
    <t>CÔNG TY CỔ PHẦN  ÔTÔ VIỆT NHẬT</t>
  </si>
  <si>
    <t>CÔNG TY CỔ PHẦN  TẬP ĐOÀN MERAP</t>
  </si>
  <si>
    <t>CÔNG TY CỔ PHẦN  ANVY</t>
  </si>
  <si>
    <t>CÔNG TY CỔ PHẦN  THỰC PHẨM VÀ ĐỒ UỐNG QUỐC TẾ</t>
  </si>
  <si>
    <t>CÔNG TY CỔ PHẦN MINH AN</t>
  </si>
  <si>
    <t>CÔNG TY TNHH THÁI THÔNG HƯNG YÊN</t>
  </si>
  <si>
    <t>CÔNG TY CỔ PHẦN ĐẦU TƯ PHÁT TRIỂN ĐÔ THỊ VĂN GIANG</t>
  </si>
  <si>
    <t>CÔNG TY CỔ PHẦN TRƯỜNG THÀNH - HƯNG YÊN</t>
  </si>
  <si>
    <t>CÔNG TY CỔ PHẦN ĐẦU TƯ SAO MAI HƯNG YÊN</t>
  </si>
  <si>
    <t>CÔNG TY TNHH CARINY VIỆT NAM</t>
  </si>
  <si>
    <t>CÔNG TY CỔ PHẦN SỢI VIỆT NHẬT</t>
  </si>
  <si>
    <t>CÔNG TY TNHH NGÔI NHÀ ÁNH DƯƠNG HƯNG YÊN</t>
  </si>
  <si>
    <t>CÔNG TY CỔ PHẦN NAM CƯỜNG HÀ NỘI</t>
  </si>
  <si>
    <t>CÔNG TY TNHH MINH THƯ HƯNG YÊN</t>
  </si>
  <si>
    <t>CÔNG TY TNHH ĐẦU TƯ GIA THỌ</t>
  </si>
  <si>
    <t>CÔNG TY TNHH EVD LOGI</t>
  </si>
  <si>
    <t>CÔNG TY CỔ PHẦN CÔNG NGHIỆP VÀ DỊCH VỤ AHB</t>
  </si>
  <si>
    <t>CÔNG TY CỔ PHẦN ĐÔ THỊ GREEN HOME</t>
  </si>
  <si>
    <t>CÔNG TY CỔ PHẦN PHÁT TRIỂN BẤT ĐỘNG SẢN EASTERN ERA</t>
  </si>
  <si>
    <t>CÔNG TY CỔ PHẦN XÂY DỰNG VÀ ĐẦU TƯ NGỌC VIỆT</t>
  </si>
  <si>
    <t>CÔNG TY TNHH SẢN XUẤT VÀ DỊCH VỤ THƯƠNG MẠI PHƯƠNG ĐÔNG</t>
  </si>
  <si>
    <t>CÔNG TY TNHH PHÁT TRIỂN SẢN PHẨM CÔNG NGHỆ CAO NK</t>
  </si>
  <si>
    <t>CÔNG TY CỔ PHẦN ĐẦU TƯ VÀ PHÁT TRIỂN TOÀN GIA PHÁT</t>
  </si>
  <si>
    <t>CÔNG TY TNHH ĐẦU TƯ VÀ XÂY DỰNG NEWTECHCONS</t>
  </si>
  <si>
    <t>CÔNG TY TNHH ĐẦU TƯ VĂN GIANG</t>
  </si>
  <si>
    <t>CÔNG TY CỔ PHẦN SẢN XUẤT TM DỊCH VỤ THÀNH TRUNG</t>
  </si>
  <si>
    <t>CÔNG TY CỔ PHẦN DỊCH VỤ VÀ SẢN XUẤT NETPRO</t>
  </si>
  <si>
    <t>CÔNG TY TNHH  HƯNG LONG</t>
  </si>
  <si>
    <t>CÔNG TY TNHH CÔNG NGHIỆP MINH PHÚC</t>
  </si>
  <si>
    <t>CÔNG TY CỔ PHẦN DƯỢC MỸ PHẨM PHÚ THÁI</t>
  </si>
  <si>
    <t>CÔNG TY TNHH NHỰA TÂN VIỆT LONG</t>
  </si>
  <si>
    <t>CÔNG TY CỔ PHẦN ĐẦU TƯ AN VƯỢNG</t>
  </si>
  <si>
    <t>NGÂN HÀNG NÔNG NGHIỆP VÀ PHÁT TRIỂN NÔNG THÔN VIỆT NAM - CHI NHÁNH HUYỆN VĂN GIANG HƯNG YÊN II</t>
  </si>
  <si>
    <t>CÔNG TY CỔ PHẦN BẤT ĐỘNG SẢN NHẬT HƯNG</t>
  </si>
  <si>
    <t>CÔNG TY CỔ PHẦN BỐN MẮT</t>
  </si>
  <si>
    <t>CÔNG TY CỔ PHẦN LIÊN DOANH KANGAROO QUỐC TẾ</t>
  </si>
  <si>
    <t>CÔNG TY TNHH THƯƠNG MẠI VÀ DỊCH VỤ KỸ THUẬT VIỆT - THÁI TẠI HƯNG YÊN</t>
  </si>
  <si>
    <t>CÔNG TY CỔ PHẦN XÂY DỰNG DÂN DỤNG VÀ THƯƠNG MẠI TÂN HƯNG LONG</t>
  </si>
  <si>
    <t>CÔNG TY CỔ PHẦN ALLPO</t>
  </si>
  <si>
    <t>CÔNG TY TNHH  HOÀNG PHÁT</t>
  </si>
  <si>
    <t>CÔNG TY TNHH BAO BÌ VÀ THƯƠNG MẠI ANH ĐỨC HƯNG YÊN</t>
  </si>
  <si>
    <r>
      <t xml:space="preserve">Phụ lục 03: Biểu giao nộp quỹ PCTT năm 2026 đối với các công ty doanh nghiệp trên địa bàn xã
</t>
    </r>
    <r>
      <rPr>
        <i/>
        <sz val="12"/>
        <rFont val="Times New Roman"/>
        <family val="1"/>
      </rPr>
      <t>(Kèm theo Quyết định số    /QĐ-UBND ngày      /07/2026 của UBND xã Văn Giang)</t>
    </r>
  </si>
  <si>
    <t>CHI NHÁNH TẠI HƯNG YÊN - CÔNG TY CỔ PHẦN KHẢO SÁT ĐO ĐẠC 
VÀ THIẾT KẾ HƯNG BÌNH</t>
  </si>
  <si>
    <t>(Kèm theo Quyết định số: 2781/QĐ-UBND ngày 21/07/2026 của UBND xã Văn Giang)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</si>
</sst>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₫_-;\-* #,##0\ _₫_-;_-* &quot;-&quot;\ _₫_-;_-@_-"/>
    <numFmt numFmtId="166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4"/>
      <color indexed="10"/>
      <name val="Times New Roman"/>
      <family val="1"/>
    </font>
    <font>
      <b/>
      <sz val="14"/>
      <color indexed="10"/>
      <name val="Times New Roman"/>
      <family val="1"/>
    </font>
    <font>
      <sz val="10"/>
      <color indexed="10"/>
      <name val="Times New Roman"/>
      <family val="1"/>
    </font>
    <font>
      <sz val="9"/>
      <color indexed="10"/>
      <name val="Times New Roman"/>
      <family val="1"/>
    </font>
    <font>
      <b/>
      <sz val="14"/>
      <name val="Times New Roman"/>
      <family val="1"/>
    </font>
    <font>
      <b/>
      <sz val="14"/>
      <name val="Times New Roman"/>
      <family val="1"/>
      <charset val="163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i/>
      <sz val="9"/>
      <name val="Times New Roman"/>
      <family val="1"/>
      <charset val="163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3" fillId="0" borderId="0"/>
    <xf numFmtId="0" fontId="11" fillId="0" borderId="0"/>
    <xf numFmtId="0" fontId="12" fillId="0" borderId="0"/>
  </cellStyleXfs>
  <cellXfs count="116">
    <xf numFmtId="0" fontId="0" fillId="0" borderId="0" xfId="0"/>
    <xf numFmtId="0" fontId="2" fillId="2" borderId="0" xfId="0" applyFont="1" applyFill="1" applyAlignment="1">
      <alignment horizontal="center" wrapText="1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/>
    <xf numFmtId="0" fontId="2" fillId="2" borderId="0" xfId="0" applyFont="1" applyFill="1"/>
    <xf numFmtId="0" fontId="8" fillId="2" borderId="0" xfId="0" applyFont="1" applyFill="1" applyAlignment="1">
      <alignment horizontal="center" vertical="center"/>
    </xf>
    <xf numFmtId="166" fontId="8" fillId="2" borderId="2" xfId="3" applyNumberFormat="1" applyFont="1" applyFill="1" applyBorder="1" applyAlignment="1">
      <alignment horizontal="right" vertical="center"/>
    </xf>
    <xf numFmtId="1" fontId="2" fillId="2" borderId="2" xfId="4" applyNumberFormat="1" applyFont="1" applyFill="1" applyBorder="1" applyAlignment="1">
      <alignment horizontal="center" vertical="center"/>
    </xf>
    <xf numFmtId="166" fontId="2" fillId="2" borderId="2" xfId="3" applyNumberFormat="1" applyFont="1" applyFill="1" applyBorder="1" applyAlignment="1">
      <alignment horizontal="center" vertical="center"/>
    </xf>
    <xf numFmtId="166" fontId="2" fillId="2" borderId="2" xfId="3" applyNumberFormat="1" applyFont="1" applyFill="1" applyBorder="1" applyAlignment="1">
      <alignment horizontal="right" vertical="center"/>
    </xf>
    <xf numFmtId="0" fontId="9" fillId="2" borderId="2" xfId="0" applyFont="1" applyFill="1" applyBorder="1"/>
    <xf numFmtId="166" fontId="9" fillId="2" borderId="2" xfId="0" applyNumberFormat="1" applyFont="1" applyFill="1" applyBorder="1"/>
    <xf numFmtId="1" fontId="8" fillId="0" borderId="0" xfId="0" applyNumberFormat="1" applyFont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3" fontId="16" fillId="3" borderId="2" xfId="0" applyNumberFormat="1" applyFont="1" applyFill="1" applyBorder="1" applyAlignment="1">
      <alignment horizontal="center" vertical="center" wrapText="1"/>
    </xf>
    <xf numFmtId="166" fontId="13" fillId="2" borderId="2" xfId="1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19" fillId="0" borderId="2" xfId="0" applyFont="1" applyBorder="1" applyAlignment="1">
      <alignment horizontal="center"/>
    </xf>
    <xf numFmtId="1" fontId="8" fillId="0" borderId="0" xfId="4" applyNumberFormat="1" applyFont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3" fontId="13" fillId="3" borderId="2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166" fontId="17" fillId="0" borderId="0" xfId="1" applyNumberFormat="1" applyFont="1" applyAlignment="1">
      <alignment horizontal="center"/>
    </xf>
    <xf numFmtId="3" fontId="17" fillId="0" borderId="0" xfId="0" applyNumberFormat="1" applyFont="1"/>
    <xf numFmtId="0" fontId="17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3" fillId="0" borderId="2" xfId="0" applyFont="1" applyBorder="1" applyAlignment="1">
      <alignment vertical="top"/>
    </xf>
    <xf numFmtId="0" fontId="23" fillId="0" borderId="2" xfId="0" applyFont="1" applyBorder="1" applyAlignment="1">
      <alignment vertical="top" wrapText="1"/>
    </xf>
    <xf numFmtId="0" fontId="25" fillId="0" borderId="0" xfId="0" applyFont="1"/>
    <xf numFmtId="0" fontId="22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4" borderId="0" xfId="0" applyFont="1" applyFill="1"/>
    <xf numFmtId="0" fontId="24" fillId="0" borderId="1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4" fillId="0" borderId="5" xfId="0" applyNumberFormat="1" applyFont="1" applyBorder="1" applyAlignment="1">
      <alignment horizontal="center" vertical="center" wrapText="1"/>
    </xf>
    <xf numFmtId="166" fontId="24" fillId="0" borderId="2" xfId="1" applyNumberFormat="1" applyFont="1" applyFill="1" applyBorder="1" applyAlignment="1">
      <alignment horizontal="center" vertical="center" wrapText="1"/>
    </xf>
    <xf numFmtId="166" fontId="24" fillId="0" borderId="2" xfId="1" applyNumberFormat="1" applyFont="1" applyFill="1" applyBorder="1" applyAlignment="1">
      <alignment vertical="center" wrapText="1"/>
    </xf>
    <xf numFmtId="0" fontId="23" fillId="0" borderId="2" xfId="0" applyFont="1" applyBorder="1" applyAlignment="1">
      <alignment horizontal="center" vertical="center"/>
    </xf>
    <xf numFmtId="166" fontId="23" fillId="0" borderId="2" xfId="1" quotePrefix="1" applyNumberFormat="1" applyFont="1" applyBorder="1" applyAlignment="1">
      <alignment horizontal="center"/>
    </xf>
    <xf numFmtId="3" fontId="23" fillId="0" borderId="2" xfId="0" applyNumberFormat="1" applyFont="1" applyBorder="1"/>
    <xf numFmtId="0" fontId="23" fillId="0" borderId="2" xfId="0" applyFont="1" applyBorder="1"/>
    <xf numFmtId="166" fontId="23" fillId="0" borderId="2" xfId="1" applyNumberFormat="1" applyFont="1" applyFill="1" applyBorder="1" applyAlignment="1">
      <alignment horizontal="center" vertical="center"/>
    </xf>
    <xf numFmtId="166" fontId="23" fillId="0" borderId="2" xfId="0" applyNumberFormat="1" applyFont="1" applyBorder="1" applyAlignment="1">
      <alignment vertical="center"/>
    </xf>
    <xf numFmtId="49" fontId="23" fillId="4" borderId="2" xfId="0" applyNumberFormat="1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166" fontId="23" fillId="4" borderId="2" xfId="1" applyNumberFormat="1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vertical="center" wrapText="1"/>
    </xf>
    <xf numFmtId="166" fontId="23" fillId="4" borderId="2" xfId="1" applyNumberFormat="1" applyFont="1" applyFill="1" applyBorder="1" applyAlignment="1">
      <alignment vertical="center" wrapText="1"/>
    </xf>
    <xf numFmtId="49" fontId="23" fillId="4" borderId="2" xfId="6" applyNumberFormat="1" applyFont="1" applyFill="1" applyBorder="1" applyAlignment="1">
      <alignment horizontal="left" vertical="center" wrapText="1"/>
    </xf>
    <xf numFmtId="0" fontId="23" fillId="4" borderId="2" xfId="6" applyFont="1" applyFill="1" applyBorder="1" applyAlignment="1">
      <alignment vertical="center" wrapText="1"/>
    </xf>
    <xf numFmtId="0" fontId="23" fillId="4" borderId="2" xfId="0" applyFont="1" applyFill="1" applyBorder="1" applyAlignment="1">
      <alignment vertical="top"/>
    </xf>
    <xf numFmtId="166" fontId="23" fillId="4" borderId="2" xfId="1" quotePrefix="1" applyNumberFormat="1" applyFont="1" applyFill="1" applyBorder="1" applyAlignment="1">
      <alignment horizontal="center"/>
    </xf>
    <xf numFmtId="3" fontId="23" fillId="4" borderId="2" xfId="0" applyNumberFormat="1" applyFont="1" applyFill="1" applyBorder="1"/>
    <xf numFmtId="0" fontId="23" fillId="4" borderId="2" xfId="0" applyFont="1" applyFill="1" applyBorder="1"/>
    <xf numFmtId="166" fontId="23" fillId="4" borderId="2" xfId="1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vertical="center"/>
    </xf>
    <xf numFmtId="166" fontId="24" fillId="0" borderId="2" xfId="0" applyNumberFormat="1" applyFont="1" applyBorder="1" applyAlignment="1">
      <alignment vertical="center"/>
    </xf>
    <xf numFmtId="0" fontId="23" fillId="4" borderId="3" xfId="0" applyFont="1" applyFill="1" applyBorder="1" applyAlignment="1">
      <alignment vertical="top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left" vertical="center" wrapText="1"/>
    </xf>
    <xf numFmtId="166" fontId="8" fillId="0" borderId="0" xfId="1" applyNumberFormat="1" applyFont="1" applyAlignment="1">
      <alignment horizontal="center" vertical="center"/>
    </xf>
    <xf numFmtId="1" fontId="8" fillId="2" borderId="5" xfId="4" applyNumberFormat="1" applyFont="1" applyFill="1" applyBorder="1" applyAlignment="1">
      <alignment horizontal="center" vertical="center" wrapText="1"/>
    </xf>
    <xf numFmtId="1" fontId="8" fillId="2" borderId="6" xfId="4" applyNumberFormat="1" applyFont="1" applyFill="1" applyBorder="1" applyAlignment="1">
      <alignment horizontal="center" vertical="center" wrapText="1"/>
    </xf>
    <xf numFmtId="1" fontId="8" fillId="0" borderId="0" xfId="4" applyNumberFormat="1" applyFont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8" fillId="2" borderId="4" xfId="4" applyNumberFormat="1" applyFont="1" applyFill="1" applyBorder="1" applyAlignment="1">
      <alignment horizontal="center" vertical="center"/>
    </xf>
    <xf numFmtId="1" fontId="8" fillId="2" borderId="3" xfId="4" applyNumberFormat="1" applyFont="1" applyFill="1" applyBorder="1" applyAlignment="1">
      <alignment horizontal="center" vertical="center"/>
    </xf>
    <xf numFmtId="1" fontId="8" fillId="2" borderId="5" xfId="4" applyNumberFormat="1" applyFont="1" applyFill="1" applyBorder="1" applyAlignment="1">
      <alignment horizontal="center" vertical="center"/>
    </xf>
    <xf numFmtId="1" fontId="8" fillId="2" borderId="6" xfId="4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5" fillId="0" borderId="0" xfId="4" applyFont="1" applyAlignment="1">
      <alignment horizontal="center" wrapText="1"/>
    </xf>
    <xf numFmtId="0" fontId="24" fillId="0" borderId="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166" fontId="24" fillId="0" borderId="5" xfId="1" applyNumberFormat="1" applyFont="1" applyBorder="1" applyAlignment="1">
      <alignment horizontal="center" vertical="center" wrapText="1"/>
    </xf>
    <xf numFmtId="166" fontId="24" fillId="0" borderId="12" xfId="1" applyNumberFormat="1" applyFont="1" applyBorder="1" applyAlignment="1">
      <alignment horizontal="center" vertical="center" wrapText="1"/>
    </xf>
    <xf numFmtId="166" fontId="24" fillId="0" borderId="6" xfId="1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4" borderId="2" xfId="0" applyFont="1" applyFill="1" applyBorder="1" applyAlignment="1">
      <alignment vertical="top" wrapText="1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vertical="top"/>
    </xf>
    <xf numFmtId="166" fontId="23" fillId="0" borderId="2" xfId="1" quotePrefix="1" applyNumberFormat="1" applyFont="1" applyFill="1" applyBorder="1" applyAlignment="1">
      <alignment horizontal="center"/>
    </xf>
    <xf numFmtId="3" fontId="23" fillId="0" borderId="2" xfId="0" applyNumberFormat="1" applyFont="1" applyFill="1" applyBorder="1"/>
    <xf numFmtId="0" fontId="23" fillId="0" borderId="2" xfId="0" applyFont="1" applyFill="1" applyBorder="1"/>
    <xf numFmtId="166" fontId="23" fillId="0" borderId="2" xfId="0" applyNumberFormat="1" applyFont="1" applyFill="1" applyBorder="1" applyAlignment="1">
      <alignment vertical="center"/>
    </xf>
    <xf numFmtId="0" fontId="17" fillId="0" borderId="0" xfId="0" applyFont="1" applyFill="1"/>
  </cellXfs>
  <cellStyles count="8">
    <cellStyle name="Comma" xfId="1" builtinId="3"/>
    <cellStyle name="Comma [0] 2" xfId="2" xr:uid="{00000000-0005-0000-0000-000001000000}"/>
    <cellStyle name="Comma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1.%20PH&#210;NG%20KINH%20T&#7870;\QU&#7928;%20PH&#210;NG%20CH&#7888;NG%20THI&#202;N%20TAI\N&#258;M%202026\1.%20DANH%20S&#193;CH%20THU%20QU&#7928;%20PCTT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1.%20PH&#210;NG%20KINH%20T&#7870;\QU&#7928;%20PH&#210;NG%20CH&#7888;NG%20THI&#202;N%20TAI\N&#258;M%202026\T&#7881;nh%20B&#224;n%20giao%20v&#7873;%20x&#227;%20V&#259;n%20Gi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 hộ"/>
      <sheetName val="Quỹ 2023"/>
      <sheetName val="TỔNG HỢP"/>
      <sheetName val="1.Công luận 1"/>
      <sheetName val="2.Công luận 2"/>
      <sheetName val="3.Đan Nhiễm"/>
      <sheetName val="4.Phố VG"/>
      <sheetName val="5.HBT"/>
      <sheetName val="6.HBH"/>
      <sheetName val="7.VL"/>
      <sheetName val="8.ĐN"/>
      <sheetName val="9.NN"/>
      <sheetName val="10.ABK"/>
      <sheetName val="11.BK - TT"/>
      <sheetName val="12.ĐP"/>
      <sheetName val="13.ADP"/>
      <sheetName val="14.KN"/>
      <sheetName val="15.PT"/>
      <sheetName val="16.AKN"/>
      <sheetName val="17.VT"/>
      <sheetName val="18.PL"/>
      <sheetName val="19.ĐK"/>
      <sheetName val="20.BK-LN"/>
      <sheetName val="21.AB QT"/>
      <sheetName val="22.CD QT"/>
    </sheetNames>
    <sheetDataSet>
      <sheetData sheetId="0" refreshError="1"/>
      <sheetData sheetId="1" refreshError="1"/>
      <sheetData sheetId="2">
        <row r="5">
          <cell r="C5">
            <v>4623</v>
          </cell>
          <cell r="F5">
            <v>1750</v>
          </cell>
        </row>
        <row r="6">
          <cell r="C6">
            <v>2491</v>
          </cell>
          <cell r="F6">
            <v>1110</v>
          </cell>
        </row>
        <row r="7">
          <cell r="C7">
            <v>3865</v>
          </cell>
          <cell r="F7">
            <v>1962</v>
          </cell>
        </row>
        <row r="8">
          <cell r="C8">
            <v>1334</v>
          </cell>
          <cell r="F8">
            <v>470</v>
          </cell>
        </row>
        <row r="9">
          <cell r="C9">
            <v>997</v>
          </cell>
          <cell r="F9">
            <v>325</v>
          </cell>
        </row>
        <row r="10">
          <cell r="C10">
            <v>3092</v>
          </cell>
          <cell r="F10">
            <v>1229</v>
          </cell>
        </row>
        <row r="11">
          <cell r="C11">
            <v>1524</v>
          </cell>
          <cell r="F11">
            <v>478</v>
          </cell>
        </row>
        <row r="12">
          <cell r="C12">
            <v>2762</v>
          </cell>
          <cell r="F12">
            <v>934</v>
          </cell>
        </row>
        <row r="13">
          <cell r="C13">
            <v>1433</v>
          </cell>
          <cell r="F13">
            <v>608</v>
          </cell>
        </row>
        <row r="14">
          <cell r="C14">
            <v>579</v>
          </cell>
          <cell r="F14">
            <v>199</v>
          </cell>
        </row>
        <row r="15">
          <cell r="C15">
            <v>1263</v>
          </cell>
          <cell r="F15">
            <v>269</v>
          </cell>
        </row>
        <row r="16">
          <cell r="C16">
            <v>590</v>
          </cell>
          <cell r="F16">
            <v>218</v>
          </cell>
        </row>
        <row r="17">
          <cell r="C17">
            <v>687</v>
          </cell>
          <cell r="F17">
            <v>230</v>
          </cell>
        </row>
        <row r="18">
          <cell r="C18">
            <v>1136</v>
          </cell>
          <cell r="F18">
            <v>496</v>
          </cell>
        </row>
        <row r="19">
          <cell r="C19">
            <v>462</v>
          </cell>
          <cell r="F19">
            <v>211</v>
          </cell>
        </row>
        <row r="20">
          <cell r="C20">
            <v>687</v>
          </cell>
          <cell r="F20">
            <v>188</v>
          </cell>
        </row>
        <row r="21">
          <cell r="C21">
            <v>1058</v>
          </cell>
          <cell r="F21">
            <v>356</v>
          </cell>
        </row>
        <row r="22">
          <cell r="C22">
            <v>3670</v>
          </cell>
          <cell r="F22">
            <v>1460</v>
          </cell>
        </row>
        <row r="23">
          <cell r="C23">
            <v>2170</v>
          </cell>
          <cell r="F23">
            <v>1062</v>
          </cell>
        </row>
        <row r="24">
          <cell r="C24">
            <v>1360</v>
          </cell>
          <cell r="F24">
            <v>356</v>
          </cell>
        </row>
        <row r="25">
          <cell r="C25">
            <v>1847</v>
          </cell>
          <cell r="F25">
            <v>940</v>
          </cell>
        </row>
        <row r="26">
          <cell r="C26">
            <v>1884</v>
          </cell>
          <cell r="F26">
            <v>990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BND xã Văn Giang"/>
    </sheetNames>
    <sheetDataSet>
      <sheetData sheetId="0">
        <row r="57">
          <cell r="E57">
            <v>59408.160677076921</v>
          </cell>
        </row>
        <row r="69">
          <cell r="E69">
            <v>13006.836523507693</v>
          </cell>
        </row>
        <row r="83">
          <cell r="E83">
            <v>4374.9413675230771</v>
          </cell>
        </row>
        <row r="97">
          <cell r="E97">
            <v>19226.426598123078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zoomScale="85" zoomScaleNormal="85" workbookViewId="0">
      <selection activeCell="K8" sqref="K8"/>
    </sheetView>
  </sheetViews>
  <sheetFormatPr defaultColWidth="9" defaultRowHeight="18.75" x14ac:dyDescent="0.25"/>
  <cols>
    <col min="1" max="1" width="8.7109375" style="21" customWidth="1"/>
    <col min="2" max="2" width="30.42578125" style="21" customWidth="1"/>
    <col min="3" max="3" width="21.85546875" style="21" customWidth="1"/>
    <col min="4" max="4" width="32.140625" style="21" customWidth="1"/>
    <col min="5" max="5" width="31.85546875" style="21" customWidth="1"/>
    <col min="6" max="16384" width="9" style="21"/>
  </cols>
  <sheetData>
    <row r="1" spans="1:7" ht="22.5" customHeight="1" x14ac:dyDescent="0.25">
      <c r="A1" s="76" t="s">
        <v>609</v>
      </c>
      <c r="B1" s="76"/>
      <c r="C1" s="76"/>
      <c r="D1" s="76"/>
      <c r="E1" s="76"/>
    </row>
    <row r="2" spans="1:7" ht="30.75" customHeight="1" x14ac:dyDescent="0.25">
      <c r="A2" s="77" t="s">
        <v>1086</v>
      </c>
      <c r="B2" s="77"/>
      <c r="C2" s="77"/>
      <c r="D2" s="77"/>
      <c r="E2" s="77"/>
      <c r="F2" s="14"/>
      <c r="G2" s="14"/>
    </row>
    <row r="3" spans="1:7" ht="22.5" customHeight="1" x14ac:dyDescent="0.25">
      <c r="A3" s="80" t="s">
        <v>6</v>
      </c>
      <c r="B3" s="80" t="s">
        <v>600</v>
      </c>
      <c r="C3" s="74" t="s">
        <v>603</v>
      </c>
      <c r="D3" s="74" t="s">
        <v>620</v>
      </c>
      <c r="E3" s="74" t="s">
        <v>621</v>
      </c>
    </row>
    <row r="4" spans="1:7" ht="47.25" customHeight="1" x14ac:dyDescent="0.25">
      <c r="A4" s="81"/>
      <c r="B4" s="81"/>
      <c r="C4" s="75"/>
      <c r="D4" s="75"/>
      <c r="E4" s="75"/>
    </row>
    <row r="5" spans="1:7" ht="30.75" customHeight="1" x14ac:dyDescent="0.3">
      <c r="A5" s="9">
        <v>1</v>
      </c>
      <c r="B5" s="22" t="s">
        <v>610</v>
      </c>
      <c r="C5" s="10">
        <f>'[1]TỔNG HỢP'!$C$8+'[1]TỔNG HỢP'!$C$7</f>
        <v>5199</v>
      </c>
      <c r="D5" s="10">
        <f>'[1]TỔNG HỢP'!F8+'[1]TỔNG HỢP'!F7</f>
        <v>2432</v>
      </c>
      <c r="E5" s="11">
        <f>D5*10000</f>
        <v>24320000</v>
      </c>
    </row>
    <row r="6" spans="1:7" ht="30.75" customHeight="1" x14ac:dyDescent="0.3">
      <c r="A6" s="9">
        <v>2</v>
      </c>
      <c r="B6" s="22" t="s">
        <v>611</v>
      </c>
      <c r="C6" s="10">
        <f>'[1]TỔNG HỢP'!$C$5</f>
        <v>4623</v>
      </c>
      <c r="D6" s="10">
        <f>'[1]TỔNG HỢP'!F5</f>
        <v>1750</v>
      </c>
      <c r="E6" s="11">
        <f t="shared" ref="E6:E15" si="0">D6*10000</f>
        <v>17500000</v>
      </c>
    </row>
    <row r="7" spans="1:7" ht="30.75" customHeight="1" x14ac:dyDescent="0.3">
      <c r="A7" s="9">
        <v>3</v>
      </c>
      <c r="B7" s="22" t="s">
        <v>612</v>
      </c>
      <c r="C7" s="10">
        <f>'[1]TỔNG HỢP'!$C$6</f>
        <v>2491</v>
      </c>
      <c r="D7" s="10">
        <f>'[1]TỔNG HỢP'!F6</f>
        <v>1110</v>
      </c>
      <c r="E7" s="11">
        <f t="shared" si="0"/>
        <v>11100000</v>
      </c>
    </row>
    <row r="8" spans="1:7" ht="30.75" customHeight="1" x14ac:dyDescent="0.3">
      <c r="A8" s="9">
        <v>4</v>
      </c>
      <c r="B8" s="22" t="s">
        <v>613</v>
      </c>
      <c r="C8" s="10">
        <f>'[1]TỔNG HỢP'!$C$21+'[1]TỔNG HỢP'!$C$23+'[1]TỔNG HỢP'!$C$20</f>
        <v>3915</v>
      </c>
      <c r="D8" s="10">
        <f>'[1]TỔNG HỢP'!F21+'[1]TỔNG HỢP'!F23+'[1]TỔNG HỢP'!F20</f>
        <v>1606</v>
      </c>
      <c r="E8" s="11">
        <f t="shared" si="0"/>
        <v>16060000</v>
      </c>
    </row>
    <row r="9" spans="1:7" ht="30.75" customHeight="1" x14ac:dyDescent="0.3">
      <c r="A9" s="9">
        <v>5</v>
      </c>
      <c r="B9" s="22" t="s">
        <v>602</v>
      </c>
      <c r="C9" s="10">
        <f>'[1]TỔNG HỢP'!$C$22</f>
        <v>3670</v>
      </c>
      <c r="D9" s="10">
        <f>'[1]TỔNG HỢP'!F22</f>
        <v>1460</v>
      </c>
      <c r="E9" s="11">
        <f t="shared" si="0"/>
        <v>14600000</v>
      </c>
    </row>
    <row r="10" spans="1:7" ht="30.75" customHeight="1" x14ac:dyDescent="0.3">
      <c r="A10" s="9">
        <v>6</v>
      </c>
      <c r="B10" s="22" t="s">
        <v>614</v>
      </c>
      <c r="C10" s="10">
        <f>'[1]TỔNG HỢP'!$C$25+'[1]TỔNG HỢP'!$C$26</f>
        <v>3731</v>
      </c>
      <c r="D10" s="10">
        <f>'[1]TỔNG HỢP'!F25+'[1]TỔNG HỢP'!F26</f>
        <v>1930</v>
      </c>
      <c r="E10" s="11">
        <f t="shared" si="0"/>
        <v>19300000</v>
      </c>
    </row>
    <row r="11" spans="1:7" ht="30.75" customHeight="1" x14ac:dyDescent="0.3">
      <c r="A11" s="9">
        <v>7</v>
      </c>
      <c r="B11" s="22" t="s">
        <v>615</v>
      </c>
      <c r="C11" s="10">
        <f>'[1]TỔNG HỢP'!$C$17+'[1]TỔNG HỢP'!$C$14+'[1]TỔNG HỢP'!$C$24</f>
        <v>2626</v>
      </c>
      <c r="D11" s="10">
        <f>'[1]TỔNG HỢP'!F17+'[1]TỔNG HỢP'!F14+'[1]TỔNG HỢP'!F24</f>
        <v>785</v>
      </c>
      <c r="E11" s="11">
        <f t="shared" si="0"/>
        <v>7850000</v>
      </c>
    </row>
    <row r="12" spans="1:7" ht="30.75" customHeight="1" x14ac:dyDescent="0.3">
      <c r="A12" s="9">
        <v>8</v>
      </c>
      <c r="B12" s="22" t="s">
        <v>616</v>
      </c>
      <c r="C12" s="10">
        <f>'[1]TỔNG HỢP'!$C$9+'[1]TỔNG HỢP'!$C$10</f>
        <v>4089</v>
      </c>
      <c r="D12" s="10">
        <f>'[1]TỔNG HỢP'!F9+'[1]TỔNG HỢP'!F10</f>
        <v>1554</v>
      </c>
      <c r="E12" s="11">
        <f t="shared" si="0"/>
        <v>15540000</v>
      </c>
    </row>
    <row r="13" spans="1:7" ht="30.75" customHeight="1" x14ac:dyDescent="0.3">
      <c r="A13" s="9">
        <v>9</v>
      </c>
      <c r="B13" s="22" t="s">
        <v>617</v>
      </c>
      <c r="C13" s="10">
        <f>'[1]TỔNG HỢP'!$C$11+'[1]TỔNG HỢP'!$C$13</f>
        <v>2957</v>
      </c>
      <c r="D13" s="10">
        <f>'[1]TỔNG HỢP'!F11+'[1]TỔNG HỢP'!F13</f>
        <v>1086</v>
      </c>
      <c r="E13" s="11">
        <f t="shared" si="0"/>
        <v>10860000</v>
      </c>
    </row>
    <row r="14" spans="1:7" ht="30.75" customHeight="1" x14ac:dyDescent="0.3">
      <c r="A14" s="9">
        <v>10</v>
      </c>
      <c r="B14" s="22" t="s">
        <v>618</v>
      </c>
      <c r="C14" s="10">
        <f>'[1]TỔNG HỢP'!$C$12</f>
        <v>2762</v>
      </c>
      <c r="D14" s="10">
        <f>'[1]TỔNG HỢP'!F12</f>
        <v>934</v>
      </c>
      <c r="E14" s="11">
        <f t="shared" si="0"/>
        <v>9340000</v>
      </c>
    </row>
    <row r="15" spans="1:7" ht="30.75" customHeight="1" x14ac:dyDescent="0.3">
      <c r="A15" s="9">
        <v>11</v>
      </c>
      <c r="B15" s="22" t="s">
        <v>619</v>
      </c>
      <c r="C15" s="10">
        <f>'[1]TỔNG HỢP'!$C$18+'[1]TỔNG HỢP'!$C$19+'[1]TỔNG HỢP'!$C$16+'[1]TỔNG HỢP'!$C$15</f>
        <v>3451</v>
      </c>
      <c r="D15" s="10">
        <f>'[1]TỔNG HỢP'!F18+'[1]TỔNG HỢP'!F19+'[1]TỔNG HỢP'!F16+'[1]TỔNG HỢP'!F15</f>
        <v>1194</v>
      </c>
      <c r="E15" s="11">
        <f t="shared" si="0"/>
        <v>11940000</v>
      </c>
    </row>
    <row r="16" spans="1:7" ht="34.5" customHeight="1" x14ac:dyDescent="0.25">
      <c r="A16" s="78" t="s">
        <v>8</v>
      </c>
      <c r="B16" s="79"/>
      <c r="C16" s="8">
        <f>SUM(C5:C15)</f>
        <v>39514</v>
      </c>
      <c r="D16" s="8">
        <f>SUM(D5:D15)</f>
        <v>15841</v>
      </c>
      <c r="E16" s="8">
        <f>SUM(E5:E15)</f>
        <v>158410000</v>
      </c>
    </row>
    <row r="23" spans="1:5" x14ac:dyDescent="0.25">
      <c r="A23" s="23"/>
      <c r="B23" s="23"/>
      <c r="C23" s="23"/>
      <c r="D23" s="23"/>
    </row>
    <row r="24" spans="1:5" x14ac:dyDescent="0.25">
      <c r="A24" s="23"/>
      <c r="B24" s="23"/>
      <c r="C24" s="23"/>
      <c r="D24" s="23"/>
    </row>
    <row r="25" spans="1:5" x14ac:dyDescent="0.25">
      <c r="A25" s="23"/>
      <c r="B25" s="23"/>
      <c r="C25" s="23"/>
      <c r="D25" s="23"/>
      <c r="E25" s="73"/>
    </row>
    <row r="26" spans="1:5" x14ac:dyDescent="0.25">
      <c r="A26" s="23"/>
      <c r="B26" s="23"/>
      <c r="C26" s="23"/>
      <c r="D26" s="23"/>
    </row>
    <row r="27" spans="1:5" x14ac:dyDescent="0.25">
      <c r="A27" s="23"/>
      <c r="B27" s="23"/>
      <c r="C27" s="23"/>
      <c r="D27" s="23"/>
    </row>
    <row r="28" spans="1:5" x14ac:dyDescent="0.25">
      <c r="A28" s="23"/>
      <c r="B28" s="23"/>
      <c r="C28" s="23"/>
      <c r="D28" s="23"/>
    </row>
    <row r="29" spans="1:5" x14ac:dyDescent="0.25">
      <c r="A29" s="23"/>
      <c r="B29" s="23"/>
      <c r="C29" s="23"/>
      <c r="D29" s="23"/>
    </row>
    <row r="30" spans="1:5" x14ac:dyDescent="0.25">
      <c r="C30" s="23"/>
      <c r="D30" s="23"/>
    </row>
    <row r="31" spans="1:5" x14ac:dyDescent="0.25">
      <c r="C31" s="23"/>
      <c r="D31" s="23"/>
    </row>
    <row r="32" spans="1:5" x14ac:dyDescent="0.25">
      <c r="C32" s="23"/>
      <c r="D32" s="23"/>
    </row>
    <row r="33" spans="3:4" x14ac:dyDescent="0.25">
      <c r="C33" s="23"/>
      <c r="D33" s="23"/>
    </row>
    <row r="34" spans="3:4" x14ac:dyDescent="0.25">
      <c r="C34" s="23"/>
      <c r="D34" s="23"/>
    </row>
  </sheetData>
  <mergeCells count="8">
    <mergeCell ref="D3:D4"/>
    <mergeCell ref="E3:E4"/>
    <mergeCell ref="A1:E1"/>
    <mergeCell ref="A2:E2"/>
    <mergeCell ref="A16:B16"/>
    <mergeCell ref="A3:A4"/>
    <mergeCell ref="B3:B4"/>
    <mergeCell ref="C3:C4"/>
  </mergeCells>
  <phoneticPr fontId="0" type="noConversion"/>
  <pageMargins left="0.6692913385826772" right="0.31496062992125984" top="0.6692913385826772" bottom="0.15748031496062992" header="0.5511811023622047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tabSelected="1" zoomScale="115" zoomScaleNormal="115" workbookViewId="0">
      <selection activeCell="A3" sqref="A3"/>
    </sheetView>
  </sheetViews>
  <sheetFormatPr defaultColWidth="9" defaultRowHeight="18.75" x14ac:dyDescent="0.3"/>
  <cols>
    <col min="1" max="1" width="6.85546875" style="6" customWidth="1"/>
    <col min="2" max="2" width="47.28515625" style="5" customWidth="1"/>
    <col min="3" max="3" width="17.140625" style="5" customWidth="1"/>
    <col min="4" max="4" width="15.85546875" style="5" customWidth="1"/>
    <col min="5" max="5" width="9.42578125" style="5" bestFit="1" customWidth="1"/>
    <col min="6" max="16384" width="9" style="5"/>
  </cols>
  <sheetData>
    <row r="1" spans="1:12" s="2" customFormat="1" ht="39" customHeight="1" x14ac:dyDescent="0.3">
      <c r="A1" s="82" t="s">
        <v>622</v>
      </c>
      <c r="B1" s="82"/>
      <c r="C1" s="82"/>
      <c r="D1" s="82"/>
      <c r="F1" s="85"/>
      <c r="G1" s="85"/>
      <c r="H1" s="85"/>
      <c r="I1" s="85"/>
      <c r="J1" s="85"/>
      <c r="K1" s="85"/>
      <c r="L1" s="85"/>
    </row>
    <row r="2" spans="1:12" s="3" customFormat="1" ht="24.75" customHeight="1" x14ac:dyDescent="0.2">
      <c r="A2" s="83" t="str">
        <f>'Phụ lục 01'!A2:E2</f>
        <v>(Kèm theo Quyết định số: 2781/QĐ-UBND ngày 21/07/2026 của UBND xã Văn Giang)</v>
      </c>
      <c r="B2" s="84"/>
      <c r="C2" s="84"/>
      <c r="D2" s="84"/>
    </row>
    <row r="3" spans="1:12" s="4" customFormat="1" ht="80.25" customHeight="1" x14ac:dyDescent="0.3">
      <c r="A3" s="20" t="s">
        <v>1</v>
      </c>
      <c r="B3" s="20" t="s">
        <v>5</v>
      </c>
      <c r="C3" s="20" t="s">
        <v>0</v>
      </c>
      <c r="D3" s="20" t="s">
        <v>623</v>
      </c>
    </row>
    <row r="4" spans="1:12" s="1" customFormat="1" ht="30" customHeight="1" x14ac:dyDescent="0.3">
      <c r="A4" s="15">
        <v>1</v>
      </c>
      <c r="B4" s="16" t="s">
        <v>588</v>
      </c>
      <c r="C4" s="17">
        <v>17</v>
      </c>
      <c r="D4" s="18">
        <v>918000</v>
      </c>
    </row>
    <row r="5" spans="1:12" s="1" customFormat="1" ht="30" customHeight="1" x14ac:dyDescent="0.3">
      <c r="A5" s="15">
        <v>2</v>
      </c>
      <c r="B5" s="16" t="s">
        <v>587</v>
      </c>
      <c r="C5" s="17">
        <v>8</v>
      </c>
      <c r="D5" s="18">
        <v>432000</v>
      </c>
    </row>
    <row r="6" spans="1:12" s="1" customFormat="1" ht="30" customHeight="1" x14ac:dyDescent="0.3">
      <c r="A6" s="15">
        <v>3</v>
      </c>
      <c r="B6" s="19" t="s">
        <v>586</v>
      </c>
      <c r="C6" s="17">
        <v>9</v>
      </c>
      <c r="D6" s="18">
        <v>486000</v>
      </c>
    </row>
    <row r="7" spans="1:12" s="1" customFormat="1" ht="30" customHeight="1" x14ac:dyDescent="0.3">
      <c r="A7" s="15">
        <v>4</v>
      </c>
      <c r="B7" s="19" t="s">
        <v>607</v>
      </c>
      <c r="C7" s="17">
        <v>8</v>
      </c>
      <c r="D7" s="18">
        <v>432000</v>
      </c>
    </row>
    <row r="8" spans="1:12" s="1" customFormat="1" ht="30" customHeight="1" x14ac:dyDescent="0.3">
      <c r="A8" s="15">
        <v>5</v>
      </c>
      <c r="B8" s="19" t="s">
        <v>585</v>
      </c>
      <c r="C8" s="17">
        <v>15</v>
      </c>
      <c r="D8" s="18">
        <v>810000</v>
      </c>
    </row>
    <row r="9" spans="1:12" s="1" customFormat="1" ht="30" customHeight="1" x14ac:dyDescent="0.3">
      <c r="A9" s="15">
        <v>6</v>
      </c>
      <c r="B9" s="19" t="s">
        <v>598</v>
      </c>
      <c r="C9" s="17">
        <v>8</v>
      </c>
      <c r="D9" s="18">
        <v>432000</v>
      </c>
    </row>
    <row r="10" spans="1:12" s="1" customFormat="1" ht="30" customHeight="1" x14ac:dyDescent="0.3">
      <c r="A10" s="15">
        <v>7</v>
      </c>
      <c r="B10" s="19" t="s">
        <v>595</v>
      </c>
      <c r="C10" s="17">
        <v>51</v>
      </c>
      <c r="D10" s="18">
        <v>2754000</v>
      </c>
    </row>
    <row r="11" spans="1:12" s="1" customFormat="1" ht="30" customHeight="1" x14ac:dyDescent="0.3">
      <c r="A11" s="15">
        <v>8</v>
      </c>
      <c r="B11" s="16" t="s">
        <v>624</v>
      </c>
      <c r="C11" s="17">
        <v>34</v>
      </c>
      <c r="D11" s="18">
        <v>1836000</v>
      </c>
    </row>
    <row r="12" spans="1:12" s="1" customFormat="1" ht="30" customHeight="1" x14ac:dyDescent="0.3">
      <c r="A12" s="15">
        <v>9</v>
      </c>
      <c r="B12" s="16" t="s">
        <v>594</v>
      </c>
      <c r="C12" s="17">
        <v>6</v>
      </c>
      <c r="D12" s="18">
        <v>324000</v>
      </c>
    </row>
    <row r="13" spans="1:12" s="7" customFormat="1" ht="30" customHeight="1" x14ac:dyDescent="0.25">
      <c r="A13" s="15">
        <v>10</v>
      </c>
      <c r="B13" s="16" t="s">
        <v>577</v>
      </c>
      <c r="C13" s="17">
        <v>43</v>
      </c>
      <c r="D13" s="18">
        <v>2322000</v>
      </c>
    </row>
    <row r="14" spans="1:12" ht="30" customHeight="1" x14ac:dyDescent="0.3">
      <c r="A14" s="15">
        <v>11</v>
      </c>
      <c r="B14" s="16" t="s">
        <v>589</v>
      </c>
      <c r="C14" s="17">
        <v>56</v>
      </c>
      <c r="D14" s="18">
        <v>3024000</v>
      </c>
    </row>
    <row r="15" spans="1:12" ht="30" customHeight="1" x14ac:dyDescent="0.3">
      <c r="A15" s="15">
        <v>12</v>
      </c>
      <c r="B15" s="16" t="s">
        <v>578</v>
      </c>
      <c r="C15" s="17">
        <v>35</v>
      </c>
      <c r="D15" s="18">
        <v>1890000</v>
      </c>
    </row>
    <row r="16" spans="1:12" ht="30" customHeight="1" x14ac:dyDescent="0.3">
      <c r="A16" s="15">
        <v>13</v>
      </c>
      <c r="B16" s="16" t="s">
        <v>606</v>
      </c>
      <c r="C16" s="17">
        <v>36</v>
      </c>
      <c r="D16" s="18">
        <v>1944000</v>
      </c>
    </row>
    <row r="17" spans="1:4" s="6" customFormat="1" ht="30" customHeight="1" x14ac:dyDescent="0.3">
      <c r="A17" s="15">
        <v>14</v>
      </c>
      <c r="B17" s="24" t="s">
        <v>579</v>
      </c>
      <c r="C17" s="25">
        <v>21</v>
      </c>
      <c r="D17" s="18">
        <v>1134000</v>
      </c>
    </row>
    <row r="18" spans="1:4" ht="30" customHeight="1" x14ac:dyDescent="0.3">
      <c r="A18" s="15">
        <v>15</v>
      </c>
      <c r="B18" s="16" t="s">
        <v>608</v>
      </c>
      <c r="C18" s="17">
        <v>29</v>
      </c>
      <c r="D18" s="18">
        <v>1566000</v>
      </c>
    </row>
    <row r="19" spans="1:4" ht="30" customHeight="1" x14ac:dyDescent="0.3">
      <c r="A19" s="15">
        <v>16</v>
      </c>
      <c r="B19" s="16" t="s">
        <v>590</v>
      </c>
      <c r="C19" s="17">
        <v>33</v>
      </c>
      <c r="D19" s="18">
        <v>1782000</v>
      </c>
    </row>
    <row r="20" spans="1:4" ht="30" customHeight="1" x14ac:dyDescent="0.3">
      <c r="A20" s="15">
        <v>17</v>
      </c>
      <c r="B20" s="16" t="s">
        <v>591</v>
      </c>
      <c r="C20" s="17">
        <v>45</v>
      </c>
      <c r="D20" s="18">
        <v>2430000</v>
      </c>
    </row>
    <row r="21" spans="1:4" ht="30" customHeight="1" x14ac:dyDescent="0.3">
      <c r="A21" s="15">
        <v>18</v>
      </c>
      <c r="B21" s="16" t="s">
        <v>580</v>
      </c>
      <c r="C21" s="17">
        <v>10</v>
      </c>
      <c r="D21" s="18">
        <v>540000</v>
      </c>
    </row>
    <row r="22" spans="1:4" ht="30" customHeight="1" x14ac:dyDescent="0.3">
      <c r="A22" s="15">
        <v>19</v>
      </c>
      <c r="B22" s="16" t="s">
        <v>581</v>
      </c>
      <c r="C22" s="17">
        <v>69</v>
      </c>
      <c r="D22" s="18">
        <v>3726000</v>
      </c>
    </row>
    <row r="23" spans="1:4" ht="30" customHeight="1" x14ac:dyDescent="0.3">
      <c r="A23" s="15">
        <v>20</v>
      </c>
      <c r="B23" s="16" t="s">
        <v>582</v>
      </c>
      <c r="C23" s="17">
        <v>49</v>
      </c>
      <c r="D23" s="18">
        <v>2646000</v>
      </c>
    </row>
    <row r="24" spans="1:4" ht="30" customHeight="1" x14ac:dyDescent="0.3">
      <c r="A24" s="15">
        <v>21</v>
      </c>
      <c r="B24" s="16" t="s">
        <v>583</v>
      </c>
      <c r="C24" s="17">
        <v>37</v>
      </c>
      <c r="D24" s="18">
        <v>1998000</v>
      </c>
    </row>
    <row r="25" spans="1:4" ht="30" customHeight="1" x14ac:dyDescent="0.3">
      <c r="A25" s="15">
        <v>22</v>
      </c>
      <c r="B25" s="16" t="s">
        <v>605</v>
      </c>
      <c r="C25" s="17">
        <v>40</v>
      </c>
      <c r="D25" s="18">
        <v>2160000</v>
      </c>
    </row>
    <row r="26" spans="1:4" ht="34.5" customHeight="1" x14ac:dyDescent="0.3">
      <c r="A26" s="15">
        <v>23</v>
      </c>
      <c r="B26" s="16" t="s">
        <v>584</v>
      </c>
      <c r="C26" s="17">
        <v>80</v>
      </c>
      <c r="D26" s="18">
        <v>4320000</v>
      </c>
    </row>
    <row r="27" spans="1:4" ht="30" customHeight="1" x14ac:dyDescent="0.3">
      <c r="A27" s="15">
        <v>24</v>
      </c>
      <c r="B27" s="16" t="s">
        <v>592</v>
      </c>
      <c r="C27" s="17">
        <v>3</v>
      </c>
      <c r="D27" s="18">
        <v>162000</v>
      </c>
    </row>
    <row r="28" spans="1:4" ht="30" customHeight="1" x14ac:dyDescent="0.3">
      <c r="A28" s="15">
        <v>25</v>
      </c>
      <c r="B28" s="16" t="s">
        <v>593</v>
      </c>
      <c r="C28" s="17">
        <v>20</v>
      </c>
      <c r="D28" s="18">
        <v>1080000</v>
      </c>
    </row>
    <row r="29" spans="1:4" ht="30" customHeight="1" x14ac:dyDescent="0.3">
      <c r="A29" s="15">
        <v>26</v>
      </c>
      <c r="B29" s="16" t="s">
        <v>599</v>
      </c>
      <c r="C29" s="17">
        <v>29</v>
      </c>
      <c r="D29" s="18">
        <v>1566000</v>
      </c>
    </row>
    <row r="30" spans="1:4" ht="30" customHeight="1" x14ac:dyDescent="0.3">
      <c r="A30" s="15">
        <v>27</v>
      </c>
      <c r="B30" s="16" t="s">
        <v>597</v>
      </c>
      <c r="C30" s="17">
        <v>11</v>
      </c>
      <c r="D30" s="18">
        <v>594000</v>
      </c>
    </row>
    <row r="31" spans="1:4" ht="30" customHeight="1" x14ac:dyDescent="0.3">
      <c r="A31" s="15">
        <v>28</v>
      </c>
      <c r="B31" s="16" t="s">
        <v>596</v>
      </c>
      <c r="C31" s="17">
        <v>42</v>
      </c>
      <c r="D31" s="18">
        <v>2268000</v>
      </c>
    </row>
    <row r="32" spans="1:4" ht="36.75" customHeight="1" x14ac:dyDescent="0.3">
      <c r="A32" s="12"/>
      <c r="B32" s="12" t="s">
        <v>8</v>
      </c>
      <c r="C32" s="12"/>
      <c r="D32" s="13">
        <f>SUM(D4:D31)</f>
        <v>45576000</v>
      </c>
    </row>
  </sheetData>
  <mergeCells count="3">
    <mergeCell ref="A1:D1"/>
    <mergeCell ref="A2:D2"/>
    <mergeCell ref="F1:L1"/>
  </mergeCells>
  <phoneticPr fontId="0" type="noConversion"/>
  <pageMargins left="0.6692913385826772" right="0.11811023622047245" top="0.51181102362204722" bottom="0.55118110236220474" header="0.31496062992125984" footer="0.59055118110236227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M416"/>
  <sheetViews>
    <sheetView topLeftCell="B401" zoomScale="145" zoomScaleNormal="145" workbookViewId="0">
      <selection activeCell="O406" sqref="O406"/>
    </sheetView>
  </sheetViews>
  <sheetFormatPr defaultColWidth="9.140625" defaultRowHeight="12.75" x14ac:dyDescent="0.2"/>
  <cols>
    <col min="1" max="1" width="4.140625" style="34" customWidth="1"/>
    <col min="2" max="2" width="8" style="28" customWidth="1"/>
    <col min="3" max="3" width="38" style="40" customWidth="1"/>
    <col min="4" max="4" width="13" style="41" customWidth="1"/>
    <col min="5" max="5" width="0.85546875" style="42" hidden="1" customWidth="1"/>
    <col min="6" max="6" width="10.7109375" style="32" customWidth="1"/>
    <col min="7" max="7" width="13.5703125" style="33" customWidth="1"/>
    <col min="8" max="8" width="6.5703125" style="26" customWidth="1"/>
    <col min="9" max="9" width="7.85546875" style="26" hidden="1" customWidth="1"/>
    <col min="10" max="10" width="9.5703125" style="34" customWidth="1"/>
    <col min="11" max="11" width="9.85546875" style="34" customWidth="1"/>
    <col min="12" max="12" width="10.42578125" style="28" customWidth="1"/>
    <col min="13" max="13" width="11.7109375" style="28" customWidth="1"/>
    <col min="14" max="16384" width="9.140625" style="26"/>
  </cols>
  <sheetData>
    <row r="1" spans="1:13" ht="41.1" customHeight="1" x14ac:dyDescent="0.2">
      <c r="A1" s="90" t="s">
        <v>1084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 customHeight="1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ht="4.5" customHeight="1" x14ac:dyDescent="0.2">
      <c r="A3" s="27"/>
      <c r="C3" s="29"/>
      <c r="D3" s="30"/>
      <c r="E3" s="31"/>
      <c r="J3" s="27"/>
    </row>
    <row r="4" spans="1:13" s="36" customFormat="1" ht="21.75" customHeight="1" x14ac:dyDescent="0.2">
      <c r="A4" s="89" t="s">
        <v>1</v>
      </c>
      <c r="B4" s="93" t="s">
        <v>9</v>
      </c>
      <c r="C4" s="93" t="s">
        <v>7</v>
      </c>
      <c r="D4" s="93" t="s">
        <v>576</v>
      </c>
      <c r="E4" s="93" t="s">
        <v>575</v>
      </c>
      <c r="F4" s="96" t="s">
        <v>625</v>
      </c>
      <c r="G4" s="99" t="s">
        <v>626</v>
      </c>
      <c r="H4" s="100"/>
      <c r="I4" s="44"/>
      <c r="J4" s="99" t="s">
        <v>627</v>
      </c>
      <c r="K4" s="103"/>
      <c r="L4" s="100"/>
      <c r="M4" s="89" t="s">
        <v>628</v>
      </c>
    </row>
    <row r="5" spans="1:13" s="36" customFormat="1" ht="22.5" customHeight="1" x14ac:dyDescent="0.2">
      <c r="A5" s="89"/>
      <c r="B5" s="94"/>
      <c r="C5" s="94"/>
      <c r="D5" s="94"/>
      <c r="E5" s="94"/>
      <c r="F5" s="97"/>
      <c r="G5" s="101"/>
      <c r="H5" s="102"/>
      <c r="I5" s="45"/>
      <c r="J5" s="101"/>
      <c r="K5" s="104"/>
      <c r="L5" s="102"/>
      <c r="M5" s="89"/>
    </row>
    <row r="6" spans="1:13" s="36" customFormat="1" ht="51" customHeight="1" x14ac:dyDescent="0.2">
      <c r="A6" s="89"/>
      <c r="B6" s="95"/>
      <c r="C6" s="95"/>
      <c r="D6" s="95"/>
      <c r="E6" s="95"/>
      <c r="F6" s="98"/>
      <c r="G6" s="46" t="s">
        <v>629</v>
      </c>
      <c r="H6" s="35" t="s">
        <v>2</v>
      </c>
      <c r="I6" s="35" t="s">
        <v>630</v>
      </c>
      <c r="J6" s="47" t="s">
        <v>3</v>
      </c>
      <c r="K6" s="47" t="s">
        <v>4</v>
      </c>
      <c r="L6" s="48" t="s">
        <v>8</v>
      </c>
      <c r="M6" s="89"/>
    </row>
    <row r="7" spans="1:13" ht="23.25" customHeight="1" x14ac:dyDescent="0.2">
      <c r="A7" s="49">
        <v>1</v>
      </c>
      <c r="B7" s="37" t="s">
        <v>631</v>
      </c>
      <c r="C7" s="38" t="s">
        <v>632</v>
      </c>
      <c r="D7" s="38" t="s">
        <v>486</v>
      </c>
      <c r="E7" s="37" t="s">
        <v>633</v>
      </c>
      <c r="F7" s="50">
        <v>0</v>
      </c>
      <c r="G7" s="51">
        <v>997546296</v>
      </c>
      <c r="H7" s="52">
        <v>5</v>
      </c>
      <c r="I7" s="52">
        <v>5</v>
      </c>
      <c r="J7" s="53">
        <v>500000</v>
      </c>
      <c r="K7" s="53">
        <f>H7*90000</f>
        <v>450000</v>
      </c>
      <c r="L7" s="54">
        <f>J7+K7</f>
        <v>950000</v>
      </c>
      <c r="M7" s="54">
        <f>F7+L7</f>
        <v>950000</v>
      </c>
    </row>
    <row r="8" spans="1:13" ht="23.25" customHeight="1" x14ac:dyDescent="0.2">
      <c r="A8" s="49">
        <v>2</v>
      </c>
      <c r="B8" s="37" t="s">
        <v>634</v>
      </c>
      <c r="C8" s="38" t="s">
        <v>635</v>
      </c>
      <c r="D8" s="38" t="s">
        <v>636</v>
      </c>
      <c r="E8" s="37" t="s">
        <v>633</v>
      </c>
      <c r="F8" s="50">
        <v>0</v>
      </c>
      <c r="G8" s="51">
        <v>1000000000</v>
      </c>
      <c r="H8" s="52">
        <v>3</v>
      </c>
      <c r="I8" s="52">
        <v>3</v>
      </c>
      <c r="J8" s="53">
        <v>500000</v>
      </c>
      <c r="K8" s="53">
        <f t="shared" ref="K8:K71" si="0">H8*90000</f>
        <v>270000</v>
      </c>
      <c r="L8" s="54">
        <f t="shared" ref="L8:L71" si="1">J8+K8</f>
        <v>770000</v>
      </c>
      <c r="M8" s="54">
        <f t="shared" ref="M8:M71" si="2">F8+L8</f>
        <v>770000</v>
      </c>
    </row>
    <row r="9" spans="1:13" ht="23.25" customHeight="1" x14ac:dyDescent="0.2">
      <c r="A9" s="49">
        <v>3</v>
      </c>
      <c r="B9" s="37" t="s">
        <v>637</v>
      </c>
      <c r="C9" s="38" t="s">
        <v>638</v>
      </c>
      <c r="D9" s="38" t="s">
        <v>486</v>
      </c>
      <c r="E9" s="37" t="s">
        <v>633</v>
      </c>
      <c r="F9" s="50">
        <v>0</v>
      </c>
      <c r="G9" s="51">
        <v>100000000</v>
      </c>
      <c r="H9" s="52">
        <v>2</v>
      </c>
      <c r="I9" s="52">
        <v>2</v>
      </c>
      <c r="J9" s="53">
        <v>500000</v>
      </c>
      <c r="K9" s="53">
        <f t="shared" si="0"/>
        <v>180000</v>
      </c>
      <c r="L9" s="54">
        <f t="shared" si="1"/>
        <v>680000</v>
      </c>
      <c r="M9" s="54">
        <f t="shared" si="2"/>
        <v>680000</v>
      </c>
    </row>
    <row r="10" spans="1:13" ht="23.25" customHeight="1" x14ac:dyDescent="0.2">
      <c r="A10" s="49">
        <v>4</v>
      </c>
      <c r="B10" s="37" t="s">
        <v>639</v>
      </c>
      <c r="C10" s="38" t="s">
        <v>640</v>
      </c>
      <c r="D10" s="38" t="s">
        <v>482</v>
      </c>
      <c r="E10" s="37" t="s">
        <v>633</v>
      </c>
      <c r="F10" s="50">
        <v>0</v>
      </c>
      <c r="G10" s="51">
        <v>1145082455</v>
      </c>
      <c r="H10" s="52">
        <v>3</v>
      </c>
      <c r="I10" s="52">
        <v>3</v>
      </c>
      <c r="J10" s="53">
        <v>500000</v>
      </c>
      <c r="K10" s="53">
        <f t="shared" si="0"/>
        <v>270000</v>
      </c>
      <c r="L10" s="54">
        <f t="shared" si="1"/>
        <v>770000</v>
      </c>
      <c r="M10" s="54">
        <f t="shared" si="2"/>
        <v>770000</v>
      </c>
    </row>
    <row r="11" spans="1:13" ht="23.25" customHeight="1" x14ac:dyDescent="0.2">
      <c r="A11" s="49">
        <v>5</v>
      </c>
      <c r="B11" s="37" t="s">
        <v>641</v>
      </c>
      <c r="C11" s="38" t="s">
        <v>642</v>
      </c>
      <c r="D11" s="38" t="s">
        <v>487</v>
      </c>
      <c r="E11" s="37" t="s">
        <v>633</v>
      </c>
      <c r="F11" s="50">
        <v>0</v>
      </c>
      <c r="G11" s="51">
        <v>1500000000</v>
      </c>
      <c r="H11" s="52">
        <v>2</v>
      </c>
      <c r="I11" s="52">
        <v>2</v>
      </c>
      <c r="J11" s="53">
        <v>500000</v>
      </c>
      <c r="K11" s="53">
        <f t="shared" si="0"/>
        <v>180000</v>
      </c>
      <c r="L11" s="54">
        <f t="shared" si="1"/>
        <v>680000</v>
      </c>
      <c r="M11" s="54">
        <f t="shared" si="2"/>
        <v>680000</v>
      </c>
    </row>
    <row r="12" spans="1:13" ht="23.25" customHeight="1" x14ac:dyDescent="0.2">
      <c r="A12" s="49">
        <v>6</v>
      </c>
      <c r="B12" s="37" t="s">
        <v>643</v>
      </c>
      <c r="C12" s="38" t="s">
        <v>644</v>
      </c>
      <c r="D12" s="38" t="s">
        <v>474</v>
      </c>
      <c r="E12" s="37" t="s">
        <v>633</v>
      </c>
      <c r="F12" s="50">
        <v>0</v>
      </c>
      <c r="G12" s="51">
        <v>1000000000</v>
      </c>
      <c r="H12" s="52">
        <v>2</v>
      </c>
      <c r="I12" s="52">
        <v>2</v>
      </c>
      <c r="J12" s="53">
        <v>500000</v>
      </c>
      <c r="K12" s="53">
        <f t="shared" si="0"/>
        <v>180000</v>
      </c>
      <c r="L12" s="54">
        <f t="shared" si="1"/>
        <v>680000</v>
      </c>
      <c r="M12" s="54">
        <f t="shared" si="2"/>
        <v>680000</v>
      </c>
    </row>
    <row r="13" spans="1:13" ht="23.25" customHeight="1" x14ac:dyDescent="0.2">
      <c r="A13" s="49">
        <v>7</v>
      </c>
      <c r="B13" s="37" t="s">
        <v>645</v>
      </c>
      <c r="C13" s="38" t="s">
        <v>646</v>
      </c>
      <c r="D13" s="38" t="s">
        <v>479</v>
      </c>
      <c r="E13" s="37" t="s">
        <v>633</v>
      </c>
      <c r="F13" s="50">
        <v>0</v>
      </c>
      <c r="G13" s="51">
        <v>9994169536</v>
      </c>
      <c r="H13" s="52">
        <v>3</v>
      </c>
      <c r="I13" s="52">
        <v>3</v>
      </c>
      <c r="J13" s="53">
        <f t="shared" ref="J13:J53" si="3">0.02%*G13</f>
        <v>1998833.9072</v>
      </c>
      <c r="K13" s="53">
        <f t="shared" si="0"/>
        <v>270000</v>
      </c>
      <c r="L13" s="54">
        <f t="shared" si="1"/>
        <v>2268833.9072000002</v>
      </c>
      <c r="M13" s="54">
        <f t="shared" si="2"/>
        <v>2268833.9072000002</v>
      </c>
    </row>
    <row r="14" spans="1:13" ht="23.25" customHeight="1" x14ac:dyDescent="0.2">
      <c r="A14" s="49">
        <v>8</v>
      </c>
      <c r="B14" s="37" t="s">
        <v>647</v>
      </c>
      <c r="C14" s="38" t="s">
        <v>648</v>
      </c>
      <c r="D14" s="38" t="s">
        <v>649</v>
      </c>
      <c r="E14" s="37" t="s">
        <v>633</v>
      </c>
      <c r="F14" s="50">
        <v>0</v>
      </c>
      <c r="G14" s="51">
        <v>0</v>
      </c>
      <c r="H14" s="52">
        <v>3</v>
      </c>
      <c r="I14" s="52">
        <v>3</v>
      </c>
      <c r="J14" s="53">
        <v>500000</v>
      </c>
      <c r="K14" s="53">
        <f t="shared" si="0"/>
        <v>270000</v>
      </c>
      <c r="L14" s="54">
        <f t="shared" si="1"/>
        <v>770000</v>
      </c>
      <c r="M14" s="54">
        <f t="shared" si="2"/>
        <v>770000</v>
      </c>
    </row>
    <row r="15" spans="1:13" ht="23.25" customHeight="1" x14ac:dyDescent="0.2">
      <c r="A15" s="49">
        <v>9</v>
      </c>
      <c r="B15" s="37" t="s">
        <v>650</v>
      </c>
      <c r="C15" s="38" t="s">
        <v>651</v>
      </c>
      <c r="D15" s="38" t="s">
        <v>652</v>
      </c>
      <c r="E15" s="37" t="s">
        <v>633</v>
      </c>
      <c r="F15" s="50">
        <v>0</v>
      </c>
      <c r="G15" s="51">
        <v>5000000000</v>
      </c>
      <c r="H15" s="52">
        <v>3</v>
      </c>
      <c r="I15" s="52">
        <v>3</v>
      </c>
      <c r="J15" s="53">
        <f t="shared" si="3"/>
        <v>1000000</v>
      </c>
      <c r="K15" s="53">
        <f t="shared" si="0"/>
        <v>270000</v>
      </c>
      <c r="L15" s="54">
        <f t="shared" si="1"/>
        <v>1270000</v>
      </c>
      <c r="M15" s="54">
        <f t="shared" si="2"/>
        <v>1270000</v>
      </c>
    </row>
    <row r="16" spans="1:13" ht="23.25" customHeight="1" x14ac:dyDescent="0.2">
      <c r="A16" s="49">
        <v>10</v>
      </c>
      <c r="B16" s="37" t="s">
        <v>653</v>
      </c>
      <c r="C16" s="38" t="s">
        <v>654</v>
      </c>
      <c r="D16" s="38" t="s">
        <v>655</v>
      </c>
      <c r="E16" s="37" t="s">
        <v>633</v>
      </c>
      <c r="F16" s="50">
        <v>0</v>
      </c>
      <c r="G16" s="51">
        <v>3057007017</v>
      </c>
      <c r="H16" s="52">
        <v>1</v>
      </c>
      <c r="I16" s="52">
        <v>1</v>
      </c>
      <c r="J16" s="53">
        <f t="shared" si="3"/>
        <v>611401.40340000007</v>
      </c>
      <c r="K16" s="53">
        <f t="shared" si="0"/>
        <v>90000</v>
      </c>
      <c r="L16" s="54">
        <f t="shared" si="1"/>
        <v>701401.40340000007</v>
      </c>
      <c r="M16" s="54">
        <f t="shared" si="2"/>
        <v>701401.40340000007</v>
      </c>
    </row>
    <row r="17" spans="1:13" ht="23.25" customHeight="1" x14ac:dyDescent="0.2">
      <c r="A17" s="49">
        <v>11</v>
      </c>
      <c r="B17" s="37" t="s">
        <v>656</v>
      </c>
      <c r="C17" s="38" t="s">
        <v>657</v>
      </c>
      <c r="D17" s="38" t="s">
        <v>479</v>
      </c>
      <c r="E17" s="37" t="s">
        <v>633</v>
      </c>
      <c r="F17" s="50">
        <v>0</v>
      </c>
      <c r="G17" s="51">
        <v>1000000000</v>
      </c>
      <c r="H17" s="52">
        <v>5</v>
      </c>
      <c r="I17" s="52">
        <v>5</v>
      </c>
      <c r="J17" s="53">
        <v>500000</v>
      </c>
      <c r="K17" s="53">
        <f t="shared" si="0"/>
        <v>450000</v>
      </c>
      <c r="L17" s="54">
        <f t="shared" si="1"/>
        <v>950000</v>
      </c>
      <c r="M17" s="54">
        <f t="shared" si="2"/>
        <v>950000</v>
      </c>
    </row>
    <row r="18" spans="1:13" ht="23.25" customHeight="1" x14ac:dyDescent="0.2">
      <c r="A18" s="49">
        <v>12</v>
      </c>
      <c r="B18" s="37" t="s">
        <v>658</v>
      </c>
      <c r="C18" s="38" t="s">
        <v>659</v>
      </c>
      <c r="D18" s="38" t="s">
        <v>480</v>
      </c>
      <c r="E18" s="37" t="s">
        <v>633</v>
      </c>
      <c r="F18" s="50">
        <v>0</v>
      </c>
      <c r="G18" s="51">
        <v>638719490</v>
      </c>
      <c r="H18" s="52">
        <v>5</v>
      </c>
      <c r="I18" s="52">
        <v>5</v>
      </c>
      <c r="J18" s="53">
        <v>500000</v>
      </c>
      <c r="K18" s="53">
        <f t="shared" si="0"/>
        <v>450000</v>
      </c>
      <c r="L18" s="54">
        <f t="shared" si="1"/>
        <v>950000</v>
      </c>
      <c r="M18" s="54">
        <f t="shared" si="2"/>
        <v>950000</v>
      </c>
    </row>
    <row r="19" spans="1:13" ht="23.25" customHeight="1" x14ac:dyDescent="0.2">
      <c r="A19" s="49">
        <v>13</v>
      </c>
      <c r="B19" s="37" t="s">
        <v>660</v>
      </c>
      <c r="C19" s="38" t="s">
        <v>661</v>
      </c>
      <c r="D19" s="38" t="s">
        <v>485</v>
      </c>
      <c r="E19" s="37" t="s">
        <v>633</v>
      </c>
      <c r="F19" s="50">
        <v>0</v>
      </c>
      <c r="G19" s="51">
        <v>2999503334</v>
      </c>
      <c r="H19" s="52">
        <v>3</v>
      </c>
      <c r="I19" s="52">
        <v>3</v>
      </c>
      <c r="J19" s="53">
        <f t="shared" si="3"/>
        <v>599900.66680000001</v>
      </c>
      <c r="K19" s="53">
        <f t="shared" si="0"/>
        <v>270000</v>
      </c>
      <c r="L19" s="54">
        <f t="shared" si="1"/>
        <v>869900.66680000001</v>
      </c>
      <c r="M19" s="54">
        <f t="shared" si="2"/>
        <v>869900.66680000001</v>
      </c>
    </row>
    <row r="20" spans="1:13" ht="23.25" customHeight="1" x14ac:dyDescent="0.2">
      <c r="A20" s="49">
        <v>14</v>
      </c>
      <c r="B20" s="37" t="s">
        <v>662</v>
      </c>
      <c r="C20" s="38" t="s">
        <v>663</v>
      </c>
      <c r="D20" s="38" t="s">
        <v>475</v>
      </c>
      <c r="E20" s="37" t="s">
        <v>633</v>
      </c>
      <c r="F20" s="50">
        <v>0</v>
      </c>
      <c r="G20" s="51">
        <v>3000000000</v>
      </c>
      <c r="H20" s="52">
        <v>5</v>
      </c>
      <c r="I20" s="52">
        <v>5</v>
      </c>
      <c r="J20" s="53">
        <f t="shared" si="3"/>
        <v>600000</v>
      </c>
      <c r="K20" s="53">
        <f t="shared" si="0"/>
        <v>450000</v>
      </c>
      <c r="L20" s="54">
        <f t="shared" si="1"/>
        <v>1050000</v>
      </c>
      <c r="M20" s="54">
        <f t="shared" si="2"/>
        <v>1050000</v>
      </c>
    </row>
    <row r="21" spans="1:13" ht="23.25" customHeight="1" x14ac:dyDescent="0.2">
      <c r="A21" s="49">
        <v>15</v>
      </c>
      <c r="B21" s="37" t="s">
        <v>664</v>
      </c>
      <c r="C21" s="38" t="s">
        <v>665</v>
      </c>
      <c r="D21" s="38" t="s">
        <v>666</v>
      </c>
      <c r="E21" s="37" t="s">
        <v>633</v>
      </c>
      <c r="F21" s="50">
        <v>0</v>
      </c>
      <c r="G21" s="51">
        <v>5000000000</v>
      </c>
      <c r="H21" s="52">
        <v>3</v>
      </c>
      <c r="I21" s="52">
        <v>3</v>
      </c>
      <c r="J21" s="53">
        <f t="shared" si="3"/>
        <v>1000000</v>
      </c>
      <c r="K21" s="53">
        <f t="shared" si="0"/>
        <v>270000</v>
      </c>
      <c r="L21" s="54">
        <f t="shared" si="1"/>
        <v>1270000</v>
      </c>
      <c r="M21" s="54">
        <f t="shared" si="2"/>
        <v>1270000</v>
      </c>
    </row>
    <row r="22" spans="1:13" ht="23.25" customHeight="1" x14ac:dyDescent="0.2">
      <c r="A22" s="49">
        <v>16</v>
      </c>
      <c r="B22" s="37" t="s">
        <v>667</v>
      </c>
      <c r="C22" s="38" t="s">
        <v>668</v>
      </c>
      <c r="D22" s="38" t="s">
        <v>487</v>
      </c>
      <c r="E22" s="37" t="s">
        <v>633</v>
      </c>
      <c r="F22" s="50">
        <v>0</v>
      </c>
      <c r="G22" s="51">
        <v>2015025785</v>
      </c>
      <c r="H22" s="52">
        <v>3</v>
      </c>
      <c r="I22" s="52">
        <v>3</v>
      </c>
      <c r="J22" s="53">
        <v>500000</v>
      </c>
      <c r="K22" s="53">
        <f t="shared" si="0"/>
        <v>270000</v>
      </c>
      <c r="L22" s="54">
        <f t="shared" si="1"/>
        <v>770000</v>
      </c>
      <c r="M22" s="54">
        <f t="shared" si="2"/>
        <v>770000</v>
      </c>
    </row>
    <row r="23" spans="1:13" ht="23.25" customHeight="1" x14ac:dyDescent="0.2">
      <c r="A23" s="49">
        <v>17</v>
      </c>
      <c r="B23" s="37" t="s">
        <v>669</v>
      </c>
      <c r="C23" s="38" t="s">
        <v>670</v>
      </c>
      <c r="D23" s="38" t="s">
        <v>671</v>
      </c>
      <c r="E23" s="37" t="s">
        <v>633</v>
      </c>
      <c r="F23" s="50">
        <v>0</v>
      </c>
      <c r="G23" s="51">
        <v>2953007433</v>
      </c>
      <c r="H23" s="52">
        <v>5</v>
      </c>
      <c r="I23" s="52">
        <v>5</v>
      </c>
      <c r="J23" s="53">
        <f t="shared" si="3"/>
        <v>590601.48660000006</v>
      </c>
      <c r="K23" s="53">
        <f t="shared" si="0"/>
        <v>450000</v>
      </c>
      <c r="L23" s="54">
        <f t="shared" si="1"/>
        <v>1040601.4866000001</v>
      </c>
      <c r="M23" s="54">
        <f t="shared" si="2"/>
        <v>1040601.4866000001</v>
      </c>
    </row>
    <row r="24" spans="1:13" ht="23.25" customHeight="1" x14ac:dyDescent="0.2">
      <c r="A24" s="49">
        <v>18</v>
      </c>
      <c r="B24" s="37" t="s">
        <v>672</v>
      </c>
      <c r="C24" s="38" t="s">
        <v>673</v>
      </c>
      <c r="D24" s="38" t="s">
        <v>551</v>
      </c>
      <c r="E24" s="37" t="s">
        <v>633</v>
      </c>
      <c r="F24" s="50">
        <v>0</v>
      </c>
      <c r="G24" s="51">
        <v>1011569310</v>
      </c>
      <c r="H24" s="52">
        <v>20</v>
      </c>
      <c r="I24" s="52">
        <v>20</v>
      </c>
      <c r="J24" s="53">
        <v>500000</v>
      </c>
      <c r="K24" s="53">
        <f t="shared" si="0"/>
        <v>1800000</v>
      </c>
      <c r="L24" s="54">
        <f t="shared" si="1"/>
        <v>2300000</v>
      </c>
      <c r="M24" s="54">
        <f t="shared" si="2"/>
        <v>2300000</v>
      </c>
    </row>
    <row r="25" spans="1:13" ht="23.25" customHeight="1" x14ac:dyDescent="0.2">
      <c r="A25" s="49">
        <v>19</v>
      </c>
      <c r="B25" s="37" t="s">
        <v>674</v>
      </c>
      <c r="C25" s="38" t="s">
        <v>675</v>
      </c>
      <c r="D25" s="38" t="s">
        <v>676</v>
      </c>
      <c r="E25" s="37" t="s">
        <v>633</v>
      </c>
      <c r="F25" s="50">
        <v>0</v>
      </c>
      <c r="G25" s="51">
        <v>501223352</v>
      </c>
      <c r="H25" s="52">
        <v>3</v>
      </c>
      <c r="I25" s="52">
        <v>3</v>
      </c>
      <c r="J25" s="53">
        <v>500000</v>
      </c>
      <c r="K25" s="53">
        <f t="shared" si="0"/>
        <v>270000</v>
      </c>
      <c r="L25" s="54">
        <f t="shared" si="1"/>
        <v>770000</v>
      </c>
      <c r="M25" s="54">
        <f t="shared" si="2"/>
        <v>770000</v>
      </c>
    </row>
    <row r="26" spans="1:13" ht="23.25" customHeight="1" x14ac:dyDescent="0.2">
      <c r="A26" s="49">
        <v>20</v>
      </c>
      <c r="B26" s="37" t="s">
        <v>677</v>
      </c>
      <c r="C26" s="38" t="s">
        <v>678</v>
      </c>
      <c r="D26" s="38" t="s">
        <v>478</v>
      </c>
      <c r="E26" s="37" t="s">
        <v>633</v>
      </c>
      <c r="F26" s="50">
        <v>0</v>
      </c>
      <c r="G26" s="51">
        <v>992682736</v>
      </c>
      <c r="H26" s="52">
        <v>2</v>
      </c>
      <c r="I26" s="52">
        <v>2</v>
      </c>
      <c r="J26" s="53">
        <v>500000</v>
      </c>
      <c r="K26" s="53">
        <f t="shared" si="0"/>
        <v>180000</v>
      </c>
      <c r="L26" s="54">
        <f t="shared" si="1"/>
        <v>680000</v>
      </c>
      <c r="M26" s="54">
        <f t="shared" si="2"/>
        <v>680000</v>
      </c>
    </row>
    <row r="27" spans="1:13" ht="23.25" customHeight="1" x14ac:dyDescent="0.2">
      <c r="A27" s="49">
        <v>21</v>
      </c>
      <c r="B27" s="37" t="s">
        <v>679</v>
      </c>
      <c r="C27" s="38" t="s">
        <v>680</v>
      </c>
      <c r="D27" s="38" t="s">
        <v>601</v>
      </c>
      <c r="E27" s="37" t="s">
        <v>633</v>
      </c>
      <c r="F27" s="50">
        <v>0</v>
      </c>
      <c r="G27" s="51">
        <v>5476373908</v>
      </c>
      <c r="H27" s="52">
        <v>8</v>
      </c>
      <c r="I27" s="52">
        <v>5</v>
      </c>
      <c r="J27" s="53">
        <f t="shared" si="3"/>
        <v>1095274.7816000001</v>
      </c>
      <c r="K27" s="53">
        <f t="shared" si="0"/>
        <v>720000</v>
      </c>
      <c r="L27" s="54">
        <f t="shared" si="1"/>
        <v>1815274.7816000001</v>
      </c>
      <c r="M27" s="54">
        <f t="shared" si="2"/>
        <v>1815274.7816000001</v>
      </c>
    </row>
    <row r="28" spans="1:13" ht="23.25" customHeight="1" x14ac:dyDescent="0.2">
      <c r="A28" s="49">
        <v>22</v>
      </c>
      <c r="B28" s="37" t="s">
        <v>681</v>
      </c>
      <c r="C28" s="38" t="s">
        <v>682</v>
      </c>
      <c r="D28" s="38" t="s">
        <v>480</v>
      </c>
      <c r="E28" s="37" t="s">
        <v>633</v>
      </c>
      <c r="F28" s="50">
        <v>0</v>
      </c>
      <c r="G28" s="51">
        <v>0</v>
      </c>
      <c r="H28" s="52">
        <v>2</v>
      </c>
      <c r="I28" s="52">
        <v>2</v>
      </c>
      <c r="J28" s="53">
        <v>500000</v>
      </c>
      <c r="K28" s="53">
        <f t="shared" si="0"/>
        <v>180000</v>
      </c>
      <c r="L28" s="54">
        <f t="shared" si="1"/>
        <v>680000</v>
      </c>
      <c r="M28" s="54">
        <f t="shared" si="2"/>
        <v>680000</v>
      </c>
    </row>
    <row r="29" spans="1:13" ht="23.25" customHeight="1" x14ac:dyDescent="0.2">
      <c r="A29" s="49">
        <v>23</v>
      </c>
      <c r="B29" s="37" t="s">
        <v>683</v>
      </c>
      <c r="C29" s="38" t="s">
        <v>684</v>
      </c>
      <c r="D29" s="38" t="s">
        <v>487</v>
      </c>
      <c r="E29" s="37" t="s">
        <v>633</v>
      </c>
      <c r="F29" s="50">
        <v>0</v>
      </c>
      <c r="G29" s="51">
        <v>3341466521</v>
      </c>
      <c r="H29" s="52">
        <v>3</v>
      </c>
      <c r="I29" s="52">
        <v>3</v>
      </c>
      <c r="J29" s="53">
        <f t="shared" si="3"/>
        <v>668293.30420000001</v>
      </c>
      <c r="K29" s="53">
        <f t="shared" si="0"/>
        <v>270000</v>
      </c>
      <c r="L29" s="54">
        <f t="shared" si="1"/>
        <v>938293.30420000001</v>
      </c>
      <c r="M29" s="54">
        <f t="shared" si="2"/>
        <v>938293.30420000001</v>
      </c>
    </row>
    <row r="30" spans="1:13" ht="23.25" customHeight="1" x14ac:dyDescent="0.2">
      <c r="A30" s="49">
        <v>24</v>
      </c>
      <c r="B30" s="37" t="s">
        <v>685</v>
      </c>
      <c r="C30" s="38" t="s">
        <v>686</v>
      </c>
      <c r="D30" s="38" t="s">
        <v>486</v>
      </c>
      <c r="E30" s="37" t="s">
        <v>633</v>
      </c>
      <c r="F30" s="50">
        <v>0</v>
      </c>
      <c r="G30" s="51">
        <v>0</v>
      </c>
      <c r="H30" s="52">
        <v>10</v>
      </c>
      <c r="I30" s="52">
        <v>10</v>
      </c>
      <c r="J30" s="53">
        <v>500000</v>
      </c>
      <c r="K30" s="53">
        <f t="shared" si="0"/>
        <v>900000</v>
      </c>
      <c r="L30" s="54">
        <f t="shared" si="1"/>
        <v>1400000</v>
      </c>
      <c r="M30" s="54">
        <f t="shared" si="2"/>
        <v>1400000</v>
      </c>
    </row>
    <row r="31" spans="1:13" ht="23.25" customHeight="1" x14ac:dyDescent="0.2">
      <c r="A31" s="49">
        <v>25</v>
      </c>
      <c r="B31" s="37" t="s">
        <v>687</v>
      </c>
      <c r="C31" s="38" t="s">
        <v>688</v>
      </c>
      <c r="D31" s="38" t="s">
        <v>477</v>
      </c>
      <c r="E31" s="37" t="s">
        <v>633</v>
      </c>
      <c r="F31" s="50">
        <v>0</v>
      </c>
      <c r="G31" s="51">
        <v>2999753087</v>
      </c>
      <c r="H31" s="52">
        <v>5</v>
      </c>
      <c r="I31" s="52">
        <v>5</v>
      </c>
      <c r="J31" s="53">
        <f t="shared" si="3"/>
        <v>599950.61739999999</v>
      </c>
      <c r="K31" s="53">
        <f t="shared" si="0"/>
        <v>450000</v>
      </c>
      <c r="L31" s="54">
        <f t="shared" si="1"/>
        <v>1049950.6173999999</v>
      </c>
      <c r="M31" s="54">
        <f t="shared" si="2"/>
        <v>1049950.6173999999</v>
      </c>
    </row>
    <row r="32" spans="1:13" ht="23.25" customHeight="1" x14ac:dyDescent="0.2">
      <c r="A32" s="49">
        <v>26</v>
      </c>
      <c r="B32" s="37" t="s">
        <v>689</v>
      </c>
      <c r="C32" s="38" t="s">
        <v>690</v>
      </c>
      <c r="D32" s="38" t="s">
        <v>485</v>
      </c>
      <c r="E32" s="37" t="s">
        <v>633</v>
      </c>
      <c r="F32" s="50">
        <v>0</v>
      </c>
      <c r="G32" s="51">
        <v>0</v>
      </c>
      <c r="H32" s="52">
        <v>2</v>
      </c>
      <c r="I32" s="52">
        <v>2</v>
      </c>
      <c r="J32" s="53">
        <v>500000</v>
      </c>
      <c r="K32" s="53">
        <f t="shared" si="0"/>
        <v>180000</v>
      </c>
      <c r="L32" s="54">
        <f t="shared" si="1"/>
        <v>680000</v>
      </c>
      <c r="M32" s="54">
        <f t="shared" si="2"/>
        <v>680000</v>
      </c>
    </row>
    <row r="33" spans="1:13" ht="23.25" customHeight="1" x14ac:dyDescent="0.2">
      <c r="A33" s="49">
        <v>27</v>
      </c>
      <c r="B33" s="37" t="s">
        <v>691</v>
      </c>
      <c r="C33" s="38" t="s">
        <v>692</v>
      </c>
      <c r="D33" s="38" t="s">
        <v>693</v>
      </c>
      <c r="E33" s="37" t="s">
        <v>633</v>
      </c>
      <c r="F33" s="50">
        <v>0</v>
      </c>
      <c r="G33" s="51">
        <v>999670601</v>
      </c>
      <c r="H33" s="52">
        <v>2</v>
      </c>
      <c r="I33" s="52">
        <v>2</v>
      </c>
      <c r="J33" s="53">
        <v>500000</v>
      </c>
      <c r="K33" s="53">
        <f t="shared" si="0"/>
        <v>180000</v>
      </c>
      <c r="L33" s="54">
        <f t="shared" si="1"/>
        <v>680000</v>
      </c>
      <c r="M33" s="54">
        <f t="shared" si="2"/>
        <v>680000</v>
      </c>
    </row>
    <row r="34" spans="1:13" ht="23.25" customHeight="1" x14ac:dyDescent="0.2">
      <c r="A34" s="49">
        <v>28</v>
      </c>
      <c r="B34" s="37" t="s">
        <v>694</v>
      </c>
      <c r="C34" s="38" t="s">
        <v>695</v>
      </c>
      <c r="D34" s="38" t="s">
        <v>696</v>
      </c>
      <c r="E34" s="37" t="s">
        <v>633</v>
      </c>
      <c r="F34" s="50">
        <v>0</v>
      </c>
      <c r="G34" s="51">
        <v>492074977</v>
      </c>
      <c r="H34" s="52">
        <v>5</v>
      </c>
      <c r="I34" s="52">
        <v>5</v>
      </c>
      <c r="J34" s="53">
        <v>500000</v>
      </c>
      <c r="K34" s="53">
        <f t="shared" si="0"/>
        <v>450000</v>
      </c>
      <c r="L34" s="54">
        <f t="shared" si="1"/>
        <v>950000</v>
      </c>
      <c r="M34" s="54">
        <f t="shared" si="2"/>
        <v>950000</v>
      </c>
    </row>
    <row r="35" spans="1:13" ht="23.25" customHeight="1" x14ac:dyDescent="0.2">
      <c r="A35" s="49">
        <v>29</v>
      </c>
      <c r="B35" s="37" t="s">
        <v>697</v>
      </c>
      <c r="C35" s="38" t="s">
        <v>698</v>
      </c>
      <c r="D35" s="38" t="s">
        <v>487</v>
      </c>
      <c r="E35" s="37" t="s">
        <v>633</v>
      </c>
      <c r="F35" s="50">
        <v>0</v>
      </c>
      <c r="G35" s="51">
        <v>1000000000</v>
      </c>
      <c r="H35" s="52">
        <v>5</v>
      </c>
      <c r="I35" s="52">
        <v>5</v>
      </c>
      <c r="J35" s="53">
        <v>500000</v>
      </c>
      <c r="K35" s="53">
        <f t="shared" si="0"/>
        <v>450000</v>
      </c>
      <c r="L35" s="54">
        <f t="shared" si="1"/>
        <v>950000</v>
      </c>
      <c r="M35" s="54">
        <f t="shared" si="2"/>
        <v>950000</v>
      </c>
    </row>
    <row r="36" spans="1:13" ht="23.25" customHeight="1" x14ac:dyDescent="0.2">
      <c r="A36" s="49">
        <v>30</v>
      </c>
      <c r="B36" s="37" t="s">
        <v>699</v>
      </c>
      <c r="C36" s="38" t="s">
        <v>700</v>
      </c>
      <c r="D36" s="38" t="s">
        <v>491</v>
      </c>
      <c r="E36" s="37" t="s">
        <v>633</v>
      </c>
      <c r="F36" s="50">
        <v>0</v>
      </c>
      <c r="G36" s="51">
        <v>3847154511</v>
      </c>
      <c r="H36" s="52">
        <v>8</v>
      </c>
      <c r="I36" s="52">
        <v>2</v>
      </c>
      <c r="J36" s="53">
        <f t="shared" si="3"/>
        <v>769430.90220000001</v>
      </c>
      <c r="K36" s="53">
        <f t="shared" si="0"/>
        <v>720000</v>
      </c>
      <c r="L36" s="54">
        <f t="shared" si="1"/>
        <v>1489430.9021999999</v>
      </c>
      <c r="M36" s="54">
        <f t="shared" si="2"/>
        <v>1489430.9021999999</v>
      </c>
    </row>
    <row r="37" spans="1:13" ht="23.25" customHeight="1" x14ac:dyDescent="0.2">
      <c r="A37" s="49">
        <v>31</v>
      </c>
      <c r="B37" s="37" t="s">
        <v>701</v>
      </c>
      <c r="C37" s="38" t="s">
        <v>702</v>
      </c>
      <c r="D37" s="38" t="s">
        <v>703</v>
      </c>
      <c r="E37" s="37" t="s">
        <v>633</v>
      </c>
      <c r="F37" s="50">
        <v>0</v>
      </c>
      <c r="G37" s="51">
        <v>2891869808</v>
      </c>
      <c r="H37" s="52">
        <v>80</v>
      </c>
      <c r="I37" s="52">
        <v>15</v>
      </c>
      <c r="J37" s="53">
        <f t="shared" si="3"/>
        <v>578373.96160000004</v>
      </c>
      <c r="K37" s="53">
        <f t="shared" si="0"/>
        <v>7200000</v>
      </c>
      <c r="L37" s="54">
        <f t="shared" si="1"/>
        <v>7778373.9616</v>
      </c>
      <c r="M37" s="54">
        <f t="shared" si="2"/>
        <v>7778373.9616</v>
      </c>
    </row>
    <row r="38" spans="1:13" ht="23.25" customHeight="1" x14ac:dyDescent="0.2">
      <c r="A38" s="49">
        <v>32</v>
      </c>
      <c r="B38" s="37" t="s">
        <v>704</v>
      </c>
      <c r="C38" s="38" t="s">
        <v>705</v>
      </c>
      <c r="D38" s="38" t="s">
        <v>706</v>
      </c>
      <c r="E38" s="37" t="s">
        <v>633</v>
      </c>
      <c r="F38" s="50">
        <v>0</v>
      </c>
      <c r="G38" s="51">
        <v>0</v>
      </c>
      <c r="H38" s="52">
        <v>13</v>
      </c>
      <c r="I38" s="52">
        <v>3</v>
      </c>
      <c r="J38" s="53">
        <v>500000</v>
      </c>
      <c r="K38" s="53">
        <f t="shared" si="0"/>
        <v>1170000</v>
      </c>
      <c r="L38" s="54">
        <f t="shared" si="1"/>
        <v>1670000</v>
      </c>
      <c r="M38" s="54">
        <f t="shared" si="2"/>
        <v>1670000</v>
      </c>
    </row>
    <row r="39" spans="1:13" ht="23.25" customHeight="1" x14ac:dyDescent="0.2">
      <c r="A39" s="49">
        <v>33</v>
      </c>
      <c r="B39" s="37" t="s">
        <v>707</v>
      </c>
      <c r="C39" s="38" t="s">
        <v>708</v>
      </c>
      <c r="D39" s="38" t="s">
        <v>477</v>
      </c>
      <c r="E39" s="37" t="s">
        <v>633</v>
      </c>
      <c r="F39" s="50">
        <v>0</v>
      </c>
      <c r="G39" s="51">
        <v>202254437</v>
      </c>
      <c r="H39" s="52">
        <v>3</v>
      </c>
      <c r="I39" s="52">
        <v>3</v>
      </c>
      <c r="J39" s="53">
        <v>500000</v>
      </c>
      <c r="K39" s="53">
        <f t="shared" si="0"/>
        <v>270000</v>
      </c>
      <c r="L39" s="54">
        <f t="shared" si="1"/>
        <v>770000</v>
      </c>
      <c r="M39" s="54">
        <f t="shared" si="2"/>
        <v>770000</v>
      </c>
    </row>
    <row r="40" spans="1:13" ht="23.25" customHeight="1" x14ac:dyDescent="0.2">
      <c r="A40" s="49">
        <v>34</v>
      </c>
      <c r="B40" s="37" t="s">
        <v>709</v>
      </c>
      <c r="C40" s="38" t="s">
        <v>710</v>
      </c>
      <c r="D40" s="38" t="s">
        <v>711</v>
      </c>
      <c r="E40" s="37" t="s">
        <v>633</v>
      </c>
      <c r="F40" s="50">
        <v>0</v>
      </c>
      <c r="G40" s="51">
        <v>2272767064</v>
      </c>
      <c r="H40" s="52">
        <v>2</v>
      </c>
      <c r="I40" s="52">
        <v>1</v>
      </c>
      <c r="J40" s="53">
        <v>500000</v>
      </c>
      <c r="K40" s="53">
        <f t="shared" si="0"/>
        <v>180000</v>
      </c>
      <c r="L40" s="54">
        <f t="shared" si="1"/>
        <v>680000</v>
      </c>
      <c r="M40" s="54">
        <f t="shared" si="2"/>
        <v>680000</v>
      </c>
    </row>
    <row r="41" spans="1:13" ht="23.25" customHeight="1" x14ac:dyDescent="0.2">
      <c r="A41" s="49">
        <v>35</v>
      </c>
      <c r="B41" s="37" t="s">
        <v>712</v>
      </c>
      <c r="C41" s="38" t="s">
        <v>713</v>
      </c>
      <c r="D41" s="38" t="s">
        <v>486</v>
      </c>
      <c r="E41" s="37" t="s">
        <v>633</v>
      </c>
      <c r="F41" s="50">
        <v>0</v>
      </c>
      <c r="G41" s="51">
        <v>0</v>
      </c>
      <c r="H41" s="52">
        <v>1</v>
      </c>
      <c r="I41" s="52">
        <v>1</v>
      </c>
      <c r="J41" s="53">
        <v>500000</v>
      </c>
      <c r="K41" s="53">
        <f t="shared" si="0"/>
        <v>90000</v>
      </c>
      <c r="L41" s="54">
        <f t="shared" si="1"/>
        <v>590000</v>
      </c>
      <c r="M41" s="54">
        <f t="shared" si="2"/>
        <v>590000</v>
      </c>
    </row>
    <row r="42" spans="1:13" ht="23.25" customHeight="1" x14ac:dyDescent="0.2">
      <c r="A42" s="49">
        <v>36</v>
      </c>
      <c r="B42" s="37" t="s">
        <v>714</v>
      </c>
      <c r="C42" s="38" t="s">
        <v>715</v>
      </c>
      <c r="D42" s="38" t="s">
        <v>483</v>
      </c>
      <c r="E42" s="37" t="s">
        <v>633</v>
      </c>
      <c r="F42" s="50">
        <v>0</v>
      </c>
      <c r="G42" s="51">
        <v>1333210085</v>
      </c>
      <c r="H42" s="52">
        <v>5</v>
      </c>
      <c r="I42" s="52">
        <v>3</v>
      </c>
      <c r="J42" s="53">
        <v>500000</v>
      </c>
      <c r="K42" s="53">
        <f t="shared" si="0"/>
        <v>450000</v>
      </c>
      <c r="L42" s="54">
        <f t="shared" si="1"/>
        <v>950000</v>
      </c>
      <c r="M42" s="54">
        <f t="shared" si="2"/>
        <v>950000</v>
      </c>
    </row>
    <row r="43" spans="1:13" ht="23.25" customHeight="1" x14ac:dyDescent="0.2">
      <c r="A43" s="49">
        <v>37</v>
      </c>
      <c r="B43" s="37" t="s">
        <v>716</v>
      </c>
      <c r="C43" s="38" t="s">
        <v>717</v>
      </c>
      <c r="D43" s="38" t="s">
        <v>491</v>
      </c>
      <c r="E43" s="37" t="s">
        <v>633</v>
      </c>
      <c r="F43" s="50">
        <v>0</v>
      </c>
      <c r="G43" s="51">
        <v>7138497777</v>
      </c>
      <c r="H43" s="52">
        <v>10</v>
      </c>
      <c r="I43" s="52">
        <v>10</v>
      </c>
      <c r="J43" s="53">
        <f t="shared" si="3"/>
        <v>1427699.5554</v>
      </c>
      <c r="K43" s="53">
        <f t="shared" si="0"/>
        <v>900000</v>
      </c>
      <c r="L43" s="54">
        <f t="shared" si="1"/>
        <v>2327699.5554</v>
      </c>
      <c r="M43" s="54">
        <f t="shared" si="2"/>
        <v>2327699.5554</v>
      </c>
    </row>
    <row r="44" spans="1:13" ht="23.25" customHeight="1" x14ac:dyDescent="0.2">
      <c r="A44" s="49">
        <v>38</v>
      </c>
      <c r="B44" s="37" t="s">
        <v>718</v>
      </c>
      <c r="C44" s="38" t="s">
        <v>719</v>
      </c>
      <c r="D44" s="38" t="s">
        <v>479</v>
      </c>
      <c r="E44" s="37" t="s">
        <v>633</v>
      </c>
      <c r="F44" s="50">
        <v>0</v>
      </c>
      <c r="G44" s="51">
        <v>2220234817</v>
      </c>
      <c r="H44" s="52">
        <v>5</v>
      </c>
      <c r="I44" s="52">
        <v>5</v>
      </c>
      <c r="J44" s="53">
        <v>500000</v>
      </c>
      <c r="K44" s="53">
        <f t="shared" si="0"/>
        <v>450000</v>
      </c>
      <c r="L44" s="54">
        <f t="shared" si="1"/>
        <v>950000</v>
      </c>
      <c r="M44" s="54">
        <f t="shared" si="2"/>
        <v>950000</v>
      </c>
    </row>
    <row r="45" spans="1:13" ht="23.25" customHeight="1" x14ac:dyDescent="0.2">
      <c r="A45" s="49">
        <v>39</v>
      </c>
      <c r="B45" s="37" t="s">
        <v>720</v>
      </c>
      <c r="C45" s="38" t="s">
        <v>721</v>
      </c>
      <c r="D45" s="38" t="s">
        <v>722</v>
      </c>
      <c r="E45" s="37" t="s">
        <v>633</v>
      </c>
      <c r="F45" s="50">
        <v>0</v>
      </c>
      <c r="G45" s="51">
        <v>5311087542</v>
      </c>
      <c r="H45" s="52">
        <v>2</v>
      </c>
      <c r="I45" s="52">
        <v>2</v>
      </c>
      <c r="J45" s="53">
        <f t="shared" si="3"/>
        <v>1062217.5084000002</v>
      </c>
      <c r="K45" s="53">
        <f t="shared" si="0"/>
        <v>180000</v>
      </c>
      <c r="L45" s="54">
        <f t="shared" si="1"/>
        <v>1242217.5084000002</v>
      </c>
      <c r="M45" s="54">
        <f t="shared" si="2"/>
        <v>1242217.5084000002</v>
      </c>
    </row>
    <row r="46" spans="1:13" ht="23.25" customHeight="1" x14ac:dyDescent="0.2">
      <c r="A46" s="49">
        <v>40</v>
      </c>
      <c r="B46" s="37" t="s">
        <v>723</v>
      </c>
      <c r="C46" s="38" t="s">
        <v>724</v>
      </c>
      <c r="D46" s="38" t="s">
        <v>725</v>
      </c>
      <c r="E46" s="37" t="s">
        <v>633</v>
      </c>
      <c r="F46" s="50">
        <v>0</v>
      </c>
      <c r="G46" s="51">
        <v>3035598824</v>
      </c>
      <c r="H46" s="52">
        <v>5</v>
      </c>
      <c r="I46" s="52">
        <v>5</v>
      </c>
      <c r="J46" s="53">
        <f t="shared" si="3"/>
        <v>607119.7648</v>
      </c>
      <c r="K46" s="53">
        <f t="shared" si="0"/>
        <v>450000</v>
      </c>
      <c r="L46" s="54">
        <f t="shared" si="1"/>
        <v>1057119.7648</v>
      </c>
      <c r="M46" s="54">
        <f t="shared" si="2"/>
        <v>1057119.7648</v>
      </c>
    </row>
    <row r="47" spans="1:13" ht="23.25" customHeight="1" x14ac:dyDescent="0.2">
      <c r="A47" s="49">
        <v>41</v>
      </c>
      <c r="B47" s="37" t="s">
        <v>726</v>
      </c>
      <c r="C47" s="38" t="s">
        <v>727</v>
      </c>
      <c r="D47" s="38" t="s">
        <v>728</v>
      </c>
      <c r="E47" s="37" t="s">
        <v>633</v>
      </c>
      <c r="F47" s="50">
        <v>0</v>
      </c>
      <c r="G47" s="51">
        <v>868684469</v>
      </c>
      <c r="H47" s="52">
        <v>5</v>
      </c>
      <c r="I47" s="52">
        <v>5</v>
      </c>
      <c r="J47" s="53">
        <v>500000</v>
      </c>
      <c r="K47" s="53">
        <f t="shared" si="0"/>
        <v>450000</v>
      </c>
      <c r="L47" s="54">
        <f t="shared" si="1"/>
        <v>950000</v>
      </c>
      <c r="M47" s="54">
        <f t="shared" si="2"/>
        <v>950000</v>
      </c>
    </row>
    <row r="48" spans="1:13" ht="23.25" customHeight="1" x14ac:dyDescent="0.2">
      <c r="A48" s="49">
        <v>42</v>
      </c>
      <c r="B48" s="37" t="s">
        <v>729</v>
      </c>
      <c r="C48" s="38" t="s">
        <v>730</v>
      </c>
      <c r="D48" s="38" t="s">
        <v>473</v>
      </c>
      <c r="E48" s="37" t="s">
        <v>633</v>
      </c>
      <c r="F48" s="50">
        <v>0</v>
      </c>
      <c r="G48" s="51">
        <v>1057615955</v>
      </c>
      <c r="H48" s="52">
        <v>9</v>
      </c>
      <c r="I48" s="52">
        <v>2</v>
      </c>
      <c r="J48" s="53">
        <v>500000</v>
      </c>
      <c r="K48" s="53">
        <f t="shared" si="0"/>
        <v>810000</v>
      </c>
      <c r="L48" s="54">
        <f t="shared" si="1"/>
        <v>1310000</v>
      </c>
      <c r="M48" s="54">
        <f t="shared" si="2"/>
        <v>1310000</v>
      </c>
    </row>
    <row r="49" spans="1:13" ht="23.25" customHeight="1" x14ac:dyDescent="0.2">
      <c r="A49" s="49">
        <v>43</v>
      </c>
      <c r="B49" s="37" t="s">
        <v>731</v>
      </c>
      <c r="C49" s="38" t="s">
        <v>732</v>
      </c>
      <c r="D49" s="38" t="s">
        <v>492</v>
      </c>
      <c r="E49" s="37" t="s">
        <v>633</v>
      </c>
      <c r="F49" s="50">
        <v>0</v>
      </c>
      <c r="G49" s="51">
        <v>1076481564</v>
      </c>
      <c r="H49" s="52">
        <v>2</v>
      </c>
      <c r="I49" s="52">
        <v>2</v>
      </c>
      <c r="J49" s="53">
        <v>500000</v>
      </c>
      <c r="K49" s="53">
        <f t="shared" si="0"/>
        <v>180000</v>
      </c>
      <c r="L49" s="54">
        <f t="shared" si="1"/>
        <v>680000</v>
      </c>
      <c r="M49" s="54">
        <f t="shared" si="2"/>
        <v>680000</v>
      </c>
    </row>
    <row r="50" spans="1:13" ht="23.25" customHeight="1" x14ac:dyDescent="0.2">
      <c r="A50" s="49">
        <v>44</v>
      </c>
      <c r="B50" s="37" t="s">
        <v>733</v>
      </c>
      <c r="C50" s="38" t="s">
        <v>734</v>
      </c>
      <c r="D50" s="38" t="s">
        <v>735</v>
      </c>
      <c r="E50" s="37" t="s">
        <v>633</v>
      </c>
      <c r="F50" s="50">
        <v>0</v>
      </c>
      <c r="G50" s="51">
        <v>1000000000</v>
      </c>
      <c r="H50" s="52">
        <v>2</v>
      </c>
      <c r="I50" s="52">
        <v>2</v>
      </c>
      <c r="J50" s="53">
        <v>500000</v>
      </c>
      <c r="K50" s="53">
        <f t="shared" si="0"/>
        <v>180000</v>
      </c>
      <c r="L50" s="54">
        <f t="shared" si="1"/>
        <v>680000</v>
      </c>
      <c r="M50" s="54">
        <f t="shared" si="2"/>
        <v>680000</v>
      </c>
    </row>
    <row r="51" spans="1:13" ht="23.25" customHeight="1" x14ac:dyDescent="0.2">
      <c r="A51" s="49">
        <v>45</v>
      </c>
      <c r="B51" s="37" t="s">
        <v>736</v>
      </c>
      <c r="C51" s="38" t="s">
        <v>737</v>
      </c>
      <c r="D51" s="38" t="s">
        <v>486</v>
      </c>
      <c r="E51" s="37" t="s">
        <v>633</v>
      </c>
      <c r="F51" s="50">
        <v>0</v>
      </c>
      <c r="G51" s="51">
        <v>1778621626</v>
      </c>
      <c r="H51" s="52">
        <v>8</v>
      </c>
      <c r="I51" s="52">
        <v>3</v>
      </c>
      <c r="J51" s="53">
        <v>500000</v>
      </c>
      <c r="K51" s="53">
        <f t="shared" si="0"/>
        <v>720000</v>
      </c>
      <c r="L51" s="54">
        <f t="shared" si="1"/>
        <v>1220000</v>
      </c>
      <c r="M51" s="54">
        <f t="shared" si="2"/>
        <v>1220000</v>
      </c>
    </row>
    <row r="52" spans="1:13" ht="23.25" customHeight="1" x14ac:dyDescent="0.2">
      <c r="A52" s="49">
        <v>46</v>
      </c>
      <c r="B52" s="37" t="s">
        <v>738</v>
      </c>
      <c r="C52" s="38" t="s">
        <v>739</v>
      </c>
      <c r="D52" s="38" t="s">
        <v>521</v>
      </c>
      <c r="E52" s="37" t="s">
        <v>633</v>
      </c>
      <c r="F52" s="50">
        <v>0</v>
      </c>
      <c r="G52" s="51">
        <v>2059024748</v>
      </c>
      <c r="H52" s="52">
        <v>10</v>
      </c>
      <c r="I52" s="52">
        <v>10</v>
      </c>
      <c r="J52" s="53">
        <v>500000</v>
      </c>
      <c r="K52" s="53">
        <f t="shared" si="0"/>
        <v>900000</v>
      </c>
      <c r="L52" s="54">
        <f t="shared" si="1"/>
        <v>1400000</v>
      </c>
      <c r="M52" s="54">
        <f t="shared" si="2"/>
        <v>1400000</v>
      </c>
    </row>
    <row r="53" spans="1:13" ht="23.25" customHeight="1" x14ac:dyDescent="0.2">
      <c r="A53" s="49">
        <v>47</v>
      </c>
      <c r="B53" s="37" t="s">
        <v>740</v>
      </c>
      <c r="C53" s="38" t="s">
        <v>741</v>
      </c>
      <c r="D53" s="38" t="s">
        <v>487</v>
      </c>
      <c r="E53" s="37" t="s">
        <v>633</v>
      </c>
      <c r="F53" s="50">
        <v>0</v>
      </c>
      <c r="G53" s="51">
        <v>15050642651</v>
      </c>
      <c r="H53" s="52">
        <v>1</v>
      </c>
      <c r="I53" s="52">
        <v>5</v>
      </c>
      <c r="J53" s="53">
        <f t="shared" si="3"/>
        <v>3010128.5301999999</v>
      </c>
      <c r="K53" s="53">
        <f t="shared" si="0"/>
        <v>90000</v>
      </c>
      <c r="L53" s="54">
        <f t="shared" si="1"/>
        <v>3100128.5301999999</v>
      </c>
      <c r="M53" s="54">
        <f t="shared" si="2"/>
        <v>3100128.5301999999</v>
      </c>
    </row>
    <row r="54" spans="1:13" ht="23.25" customHeight="1" x14ac:dyDescent="0.2">
      <c r="A54" s="49">
        <v>48</v>
      </c>
      <c r="B54" s="37" t="s">
        <v>742</v>
      </c>
      <c r="C54" s="38" t="s">
        <v>743</v>
      </c>
      <c r="D54" s="38" t="s">
        <v>474</v>
      </c>
      <c r="E54" s="37" t="s">
        <v>633</v>
      </c>
      <c r="F54" s="50">
        <v>0</v>
      </c>
      <c r="G54" s="51">
        <v>197250000</v>
      </c>
      <c r="H54" s="52">
        <v>5</v>
      </c>
      <c r="I54" s="52">
        <v>5</v>
      </c>
      <c r="J54" s="53">
        <v>500000</v>
      </c>
      <c r="K54" s="53">
        <f t="shared" si="0"/>
        <v>450000</v>
      </c>
      <c r="L54" s="54">
        <f t="shared" si="1"/>
        <v>950000</v>
      </c>
      <c r="M54" s="54">
        <f t="shared" si="2"/>
        <v>950000</v>
      </c>
    </row>
    <row r="55" spans="1:13" ht="23.25" customHeight="1" x14ac:dyDescent="0.2">
      <c r="A55" s="49">
        <v>49</v>
      </c>
      <c r="B55" s="37" t="s">
        <v>744</v>
      </c>
      <c r="C55" s="38" t="s">
        <v>745</v>
      </c>
      <c r="D55" s="38" t="s">
        <v>485</v>
      </c>
      <c r="E55" s="37" t="s">
        <v>633</v>
      </c>
      <c r="F55" s="50">
        <v>0</v>
      </c>
      <c r="G55" s="51">
        <v>3377590769</v>
      </c>
      <c r="H55" s="52">
        <v>1</v>
      </c>
      <c r="I55" s="52">
        <v>2</v>
      </c>
      <c r="J55" s="53">
        <f t="shared" ref="J55:J114" si="4">0.02%*G55</f>
        <v>675518.15380000009</v>
      </c>
      <c r="K55" s="53">
        <f t="shared" si="0"/>
        <v>90000</v>
      </c>
      <c r="L55" s="54">
        <f t="shared" si="1"/>
        <v>765518.15380000009</v>
      </c>
      <c r="M55" s="54">
        <f t="shared" si="2"/>
        <v>765518.15380000009</v>
      </c>
    </row>
    <row r="56" spans="1:13" ht="23.25" customHeight="1" x14ac:dyDescent="0.2">
      <c r="A56" s="49">
        <v>50</v>
      </c>
      <c r="B56" s="37" t="s">
        <v>746</v>
      </c>
      <c r="C56" s="38" t="s">
        <v>747</v>
      </c>
      <c r="D56" s="38" t="s">
        <v>748</v>
      </c>
      <c r="E56" s="37" t="s">
        <v>633</v>
      </c>
      <c r="F56" s="50">
        <v>0</v>
      </c>
      <c r="G56" s="51">
        <v>1001261602</v>
      </c>
      <c r="H56" s="52">
        <v>10</v>
      </c>
      <c r="I56" s="52">
        <v>10</v>
      </c>
      <c r="J56" s="53">
        <v>500000</v>
      </c>
      <c r="K56" s="53">
        <f t="shared" si="0"/>
        <v>900000</v>
      </c>
      <c r="L56" s="54">
        <f t="shared" si="1"/>
        <v>1400000</v>
      </c>
      <c r="M56" s="54">
        <f t="shared" si="2"/>
        <v>1400000</v>
      </c>
    </row>
    <row r="57" spans="1:13" ht="23.25" customHeight="1" x14ac:dyDescent="0.2">
      <c r="A57" s="49">
        <v>51</v>
      </c>
      <c r="B57" s="37" t="s">
        <v>749</v>
      </c>
      <c r="C57" s="38" t="s">
        <v>750</v>
      </c>
      <c r="D57" s="38" t="s">
        <v>474</v>
      </c>
      <c r="E57" s="37" t="s">
        <v>633</v>
      </c>
      <c r="F57" s="50">
        <v>0</v>
      </c>
      <c r="G57" s="51">
        <v>11835663872</v>
      </c>
      <c r="H57" s="52">
        <v>1</v>
      </c>
      <c r="I57" s="52">
        <v>3</v>
      </c>
      <c r="J57" s="53">
        <f t="shared" si="4"/>
        <v>2367132.7744</v>
      </c>
      <c r="K57" s="53">
        <f t="shared" si="0"/>
        <v>90000</v>
      </c>
      <c r="L57" s="54">
        <f t="shared" si="1"/>
        <v>2457132.7744</v>
      </c>
      <c r="M57" s="54">
        <f t="shared" si="2"/>
        <v>2457132.7744</v>
      </c>
    </row>
    <row r="58" spans="1:13" ht="23.25" customHeight="1" x14ac:dyDescent="0.2">
      <c r="A58" s="49">
        <v>52</v>
      </c>
      <c r="B58" s="37" t="s">
        <v>751</v>
      </c>
      <c r="C58" s="38" t="s">
        <v>752</v>
      </c>
      <c r="D58" s="38" t="s">
        <v>474</v>
      </c>
      <c r="E58" s="37" t="s">
        <v>633</v>
      </c>
      <c r="F58" s="50">
        <v>0</v>
      </c>
      <c r="G58" s="51">
        <v>5412958370</v>
      </c>
      <c r="H58" s="52">
        <v>3</v>
      </c>
      <c r="I58" s="52">
        <v>3</v>
      </c>
      <c r="J58" s="53">
        <f t="shared" si="4"/>
        <v>1082591.6740000001</v>
      </c>
      <c r="K58" s="53">
        <f t="shared" si="0"/>
        <v>270000</v>
      </c>
      <c r="L58" s="54">
        <f t="shared" si="1"/>
        <v>1352591.6740000001</v>
      </c>
      <c r="M58" s="54">
        <f t="shared" si="2"/>
        <v>1352591.6740000001</v>
      </c>
    </row>
    <row r="59" spans="1:13" ht="23.25" customHeight="1" x14ac:dyDescent="0.2">
      <c r="A59" s="49">
        <v>53</v>
      </c>
      <c r="B59" s="37" t="s">
        <v>753</v>
      </c>
      <c r="C59" s="38" t="s">
        <v>754</v>
      </c>
      <c r="D59" s="38" t="s">
        <v>472</v>
      </c>
      <c r="E59" s="37" t="s">
        <v>633</v>
      </c>
      <c r="F59" s="50">
        <v>0</v>
      </c>
      <c r="G59" s="51">
        <v>0</v>
      </c>
      <c r="H59" s="52">
        <v>5</v>
      </c>
      <c r="I59" s="52">
        <v>5</v>
      </c>
      <c r="J59" s="53">
        <v>500000</v>
      </c>
      <c r="K59" s="53">
        <f t="shared" si="0"/>
        <v>450000</v>
      </c>
      <c r="L59" s="54">
        <f t="shared" si="1"/>
        <v>950000</v>
      </c>
      <c r="M59" s="54">
        <f t="shared" si="2"/>
        <v>950000</v>
      </c>
    </row>
    <row r="60" spans="1:13" ht="23.25" customHeight="1" x14ac:dyDescent="0.2">
      <c r="A60" s="49">
        <v>54</v>
      </c>
      <c r="B60" s="37" t="s">
        <v>755</v>
      </c>
      <c r="C60" s="38" t="s">
        <v>756</v>
      </c>
      <c r="D60" s="38" t="s">
        <v>473</v>
      </c>
      <c r="E60" s="37" t="s">
        <v>633</v>
      </c>
      <c r="F60" s="50">
        <v>0</v>
      </c>
      <c r="G60" s="51">
        <v>3706677852</v>
      </c>
      <c r="H60" s="52">
        <v>46</v>
      </c>
      <c r="I60" s="52">
        <v>5</v>
      </c>
      <c r="J60" s="53">
        <f t="shared" si="4"/>
        <v>741335.57040000008</v>
      </c>
      <c r="K60" s="53">
        <f t="shared" si="0"/>
        <v>4140000</v>
      </c>
      <c r="L60" s="54">
        <f t="shared" si="1"/>
        <v>4881335.5703999996</v>
      </c>
      <c r="M60" s="54">
        <f t="shared" si="2"/>
        <v>4881335.5703999996</v>
      </c>
    </row>
    <row r="61" spans="1:13" ht="23.25" customHeight="1" x14ac:dyDescent="0.2">
      <c r="A61" s="49">
        <v>55</v>
      </c>
      <c r="B61" s="37" t="s">
        <v>10</v>
      </c>
      <c r="C61" s="38" t="s">
        <v>246</v>
      </c>
      <c r="D61" s="38" t="s">
        <v>474</v>
      </c>
      <c r="E61" s="37" t="s">
        <v>633</v>
      </c>
      <c r="F61" s="50">
        <v>1300000</v>
      </c>
      <c r="G61" s="51">
        <v>9370971966</v>
      </c>
      <c r="H61" s="52">
        <v>10</v>
      </c>
      <c r="I61" s="52">
        <v>10</v>
      </c>
      <c r="J61" s="53">
        <f t="shared" si="4"/>
        <v>1874194.3932</v>
      </c>
      <c r="K61" s="53">
        <f t="shared" si="0"/>
        <v>900000</v>
      </c>
      <c r="L61" s="54">
        <f t="shared" si="1"/>
        <v>2774194.3931999998</v>
      </c>
      <c r="M61" s="54">
        <f t="shared" si="2"/>
        <v>4074194.3931999998</v>
      </c>
    </row>
    <row r="62" spans="1:13" ht="23.25" customHeight="1" x14ac:dyDescent="0.2">
      <c r="A62" s="49">
        <v>56</v>
      </c>
      <c r="B62" s="37" t="s">
        <v>757</v>
      </c>
      <c r="C62" s="38" t="s">
        <v>758</v>
      </c>
      <c r="D62" s="38" t="s">
        <v>474</v>
      </c>
      <c r="E62" s="37" t="s">
        <v>633</v>
      </c>
      <c r="F62" s="50">
        <v>0</v>
      </c>
      <c r="G62" s="51">
        <v>4464074223</v>
      </c>
      <c r="H62" s="52">
        <v>5</v>
      </c>
      <c r="I62" s="52">
        <v>2</v>
      </c>
      <c r="J62" s="53">
        <f t="shared" si="4"/>
        <v>892814.84460000007</v>
      </c>
      <c r="K62" s="53">
        <f t="shared" si="0"/>
        <v>450000</v>
      </c>
      <c r="L62" s="54">
        <f t="shared" si="1"/>
        <v>1342814.8446</v>
      </c>
      <c r="M62" s="54">
        <f t="shared" si="2"/>
        <v>1342814.8446</v>
      </c>
    </row>
    <row r="63" spans="1:13" ht="23.25" customHeight="1" x14ac:dyDescent="0.2">
      <c r="A63" s="49">
        <v>57</v>
      </c>
      <c r="B63" s="37" t="s">
        <v>759</v>
      </c>
      <c r="C63" s="38" t="s">
        <v>760</v>
      </c>
      <c r="D63" s="38" t="s">
        <v>475</v>
      </c>
      <c r="E63" s="37" t="s">
        <v>633</v>
      </c>
      <c r="F63" s="50">
        <v>0</v>
      </c>
      <c r="G63" s="51">
        <v>4384357766</v>
      </c>
      <c r="H63" s="52">
        <v>2</v>
      </c>
      <c r="I63" s="52">
        <v>2</v>
      </c>
      <c r="J63" s="53">
        <f t="shared" si="4"/>
        <v>876871.55320000008</v>
      </c>
      <c r="K63" s="53">
        <f t="shared" si="0"/>
        <v>180000</v>
      </c>
      <c r="L63" s="54">
        <f t="shared" si="1"/>
        <v>1056871.5532</v>
      </c>
      <c r="M63" s="54">
        <f t="shared" si="2"/>
        <v>1056871.5532</v>
      </c>
    </row>
    <row r="64" spans="1:13" ht="23.25" customHeight="1" x14ac:dyDescent="0.2">
      <c r="A64" s="49">
        <v>58</v>
      </c>
      <c r="B64" s="37" t="s">
        <v>761</v>
      </c>
      <c r="C64" s="38" t="s">
        <v>762</v>
      </c>
      <c r="D64" s="38" t="s">
        <v>763</v>
      </c>
      <c r="E64" s="37" t="s">
        <v>633</v>
      </c>
      <c r="F64" s="50">
        <v>0</v>
      </c>
      <c r="G64" s="51">
        <v>4034177229</v>
      </c>
      <c r="H64" s="52">
        <v>2</v>
      </c>
      <c r="I64" s="52">
        <v>3</v>
      </c>
      <c r="J64" s="53">
        <f t="shared" si="4"/>
        <v>806835.44579999999</v>
      </c>
      <c r="K64" s="53">
        <f t="shared" si="0"/>
        <v>180000</v>
      </c>
      <c r="L64" s="54">
        <f t="shared" si="1"/>
        <v>986835.44579999999</v>
      </c>
      <c r="M64" s="54">
        <f t="shared" si="2"/>
        <v>986835.44579999999</v>
      </c>
    </row>
    <row r="65" spans="1:13" ht="23.25" customHeight="1" x14ac:dyDescent="0.2">
      <c r="A65" s="49">
        <v>59</v>
      </c>
      <c r="B65" s="37" t="s">
        <v>764</v>
      </c>
      <c r="C65" s="38" t="s">
        <v>765</v>
      </c>
      <c r="D65" s="38" t="s">
        <v>601</v>
      </c>
      <c r="E65" s="37" t="s">
        <v>633</v>
      </c>
      <c r="F65" s="50">
        <v>0</v>
      </c>
      <c r="G65" s="51">
        <v>7899250000</v>
      </c>
      <c r="H65" s="52">
        <v>5</v>
      </c>
      <c r="I65" s="52">
        <v>5</v>
      </c>
      <c r="J65" s="53">
        <f t="shared" si="4"/>
        <v>1579850</v>
      </c>
      <c r="K65" s="53">
        <f t="shared" si="0"/>
        <v>450000</v>
      </c>
      <c r="L65" s="54">
        <f t="shared" si="1"/>
        <v>2029850</v>
      </c>
      <c r="M65" s="54">
        <f t="shared" si="2"/>
        <v>2029850</v>
      </c>
    </row>
    <row r="66" spans="1:13" ht="23.25" customHeight="1" x14ac:dyDescent="0.2">
      <c r="A66" s="49">
        <v>60</v>
      </c>
      <c r="B66" s="37" t="s">
        <v>766</v>
      </c>
      <c r="C66" s="38" t="s">
        <v>767</v>
      </c>
      <c r="D66" s="38" t="s">
        <v>768</v>
      </c>
      <c r="E66" s="37" t="s">
        <v>633</v>
      </c>
      <c r="F66" s="50">
        <v>0</v>
      </c>
      <c r="G66" s="51">
        <v>6748772198</v>
      </c>
      <c r="H66" s="52">
        <v>3</v>
      </c>
      <c r="I66" s="52">
        <v>3</v>
      </c>
      <c r="J66" s="53">
        <f t="shared" si="4"/>
        <v>1349754.4396000002</v>
      </c>
      <c r="K66" s="53">
        <f t="shared" si="0"/>
        <v>270000</v>
      </c>
      <c r="L66" s="54">
        <f t="shared" si="1"/>
        <v>1619754.4396000002</v>
      </c>
      <c r="M66" s="54">
        <f t="shared" si="2"/>
        <v>1619754.4396000002</v>
      </c>
    </row>
    <row r="67" spans="1:13" ht="23.25" customHeight="1" x14ac:dyDescent="0.2">
      <c r="A67" s="49">
        <v>61</v>
      </c>
      <c r="B67" s="37" t="s">
        <v>769</v>
      </c>
      <c r="C67" s="38" t="s">
        <v>770</v>
      </c>
      <c r="D67" s="38" t="s">
        <v>771</v>
      </c>
      <c r="E67" s="37" t="s">
        <v>633</v>
      </c>
      <c r="F67" s="50">
        <v>0</v>
      </c>
      <c r="G67" s="51">
        <v>2006706531</v>
      </c>
      <c r="H67" s="52">
        <v>2</v>
      </c>
      <c r="I67" s="52">
        <v>2</v>
      </c>
      <c r="J67" s="53">
        <v>500000</v>
      </c>
      <c r="K67" s="53">
        <f t="shared" si="0"/>
        <v>180000</v>
      </c>
      <c r="L67" s="54">
        <f t="shared" si="1"/>
        <v>680000</v>
      </c>
      <c r="M67" s="54">
        <f t="shared" si="2"/>
        <v>680000</v>
      </c>
    </row>
    <row r="68" spans="1:13" ht="23.25" customHeight="1" x14ac:dyDescent="0.2">
      <c r="A68" s="49">
        <v>62</v>
      </c>
      <c r="B68" s="37" t="s">
        <v>772</v>
      </c>
      <c r="C68" s="38" t="s">
        <v>773</v>
      </c>
      <c r="D68" s="38" t="s">
        <v>774</v>
      </c>
      <c r="E68" s="37" t="s">
        <v>633</v>
      </c>
      <c r="F68" s="50">
        <v>0</v>
      </c>
      <c r="G68" s="51">
        <v>5932032539</v>
      </c>
      <c r="H68" s="52">
        <v>5</v>
      </c>
      <c r="I68" s="52">
        <v>5</v>
      </c>
      <c r="J68" s="53">
        <f t="shared" si="4"/>
        <v>1186406.5078</v>
      </c>
      <c r="K68" s="53">
        <f t="shared" si="0"/>
        <v>450000</v>
      </c>
      <c r="L68" s="54">
        <f t="shared" si="1"/>
        <v>1636406.5078</v>
      </c>
      <c r="M68" s="54">
        <f t="shared" si="2"/>
        <v>1636406.5078</v>
      </c>
    </row>
    <row r="69" spans="1:13" ht="23.25" customHeight="1" x14ac:dyDescent="0.2">
      <c r="A69" s="49">
        <v>63</v>
      </c>
      <c r="B69" s="37" t="s">
        <v>775</v>
      </c>
      <c r="C69" s="38" t="s">
        <v>776</v>
      </c>
      <c r="D69" s="38" t="s">
        <v>777</v>
      </c>
      <c r="E69" s="37" t="s">
        <v>633</v>
      </c>
      <c r="F69" s="50">
        <v>0</v>
      </c>
      <c r="G69" s="51">
        <v>0</v>
      </c>
      <c r="H69" s="52">
        <v>0</v>
      </c>
      <c r="I69" s="52">
        <v>0</v>
      </c>
      <c r="J69" s="53">
        <v>500000</v>
      </c>
      <c r="K69" s="53">
        <f t="shared" si="0"/>
        <v>0</v>
      </c>
      <c r="L69" s="54">
        <f t="shared" si="1"/>
        <v>500000</v>
      </c>
      <c r="M69" s="54">
        <f t="shared" si="2"/>
        <v>500000</v>
      </c>
    </row>
    <row r="70" spans="1:13" ht="23.25" customHeight="1" x14ac:dyDescent="0.2">
      <c r="A70" s="49">
        <v>64</v>
      </c>
      <c r="B70" s="37" t="s">
        <v>778</v>
      </c>
      <c r="C70" s="38" t="s">
        <v>779</v>
      </c>
      <c r="D70" s="38" t="s">
        <v>780</v>
      </c>
      <c r="E70" s="37" t="s">
        <v>633</v>
      </c>
      <c r="F70" s="50">
        <v>0</v>
      </c>
      <c r="G70" s="51">
        <v>5930742097</v>
      </c>
      <c r="H70" s="52">
        <v>5</v>
      </c>
      <c r="I70" s="52">
        <v>5</v>
      </c>
      <c r="J70" s="53">
        <f t="shared" si="4"/>
        <v>1186148.4194</v>
      </c>
      <c r="K70" s="53">
        <f t="shared" si="0"/>
        <v>450000</v>
      </c>
      <c r="L70" s="54">
        <f t="shared" si="1"/>
        <v>1636148.4194</v>
      </c>
      <c r="M70" s="54">
        <f t="shared" si="2"/>
        <v>1636148.4194</v>
      </c>
    </row>
    <row r="71" spans="1:13" ht="23.25" customHeight="1" x14ac:dyDescent="0.2">
      <c r="A71" s="49">
        <v>65</v>
      </c>
      <c r="B71" s="37" t="s">
        <v>781</v>
      </c>
      <c r="C71" s="38" t="s">
        <v>782</v>
      </c>
      <c r="D71" s="38" t="s">
        <v>783</v>
      </c>
      <c r="E71" s="37" t="s">
        <v>633</v>
      </c>
      <c r="F71" s="50">
        <v>0</v>
      </c>
      <c r="G71" s="51">
        <v>0</v>
      </c>
      <c r="H71" s="52">
        <v>5</v>
      </c>
      <c r="I71" s="52">
        <v>5</v>
      </c>
      <c r="J71" s="53">
        <v>500000</v>
      </c>
      <c r="K71" s="53">
        <f t="shared" si="0"/>
        <v>450000</v>
      </c>
      <c r="L71" s="54">
        <f t="shared" si="1"/>
        <v>950000</v>
      </c>
      <c r="M71" s="54">
        <f t="shared" si="2"/>
        <v>950000</v>
      </c>
    </row>
    <row r="72" spans="1:13" ht="23.25" customHeight="1" x14ac:dyDescent="0.2">
      <c r="A72" s="49">
        <v>66</v>
      </c>
      <c r="B72" s="37" t="s">
        <v>784</v>
      </c>
      <c r="C72" s="38" t="s">
        <v>785</v>
      </c>
      <c r="D72" s="38" t="s">
        <v>479</v>
      </c>
      <c r="E72" s="37" t="s">
        <v>633</v>
      </c>
      <c r="F72" s="50">
        <v>0</v>
      </c>
      <c r="G72" s="51">
        <v>0</v>
      </c>
      <c r="H72" s="52">
        <v>5</v>
      </c>
      <c r="I72" s="52">
        <v>5</v>
      </c>
      <c r="J72" s="53">
        <v>500000</v>
      </c>
      <c r="K72" s="53">
        <f t="shared" ref="K72:K135" si="5">H72*90000</f>
        <v>450000</v>
      </c>
      <c r="L72" s="54">
        <f t="shared" ref="L72:L135" si="6">J72+K72</f>
        <v>950000</v>
      </c>
      <c r="M72" s="54">
        <f t="shared" ref="M72:M135" si="7">F72+L72</f>
        <v>950000</v>
      </c>
    </row>
    <row r="73" spans="1:13" ht="23.25" customHeight="1" x14ac:dyDescent="0.2">
      <c r="A73" s="49">
        <v>67</v>
      </c>
      <c r="B73" s="37" t="s">
        <v>786</v>
      </c>
      <c r="C73" s="38" t="s">
        <v>787</v>
      </c>
      <c r="D73" s="38" t="s">
        <v>480</v>
      </c>
      <c r="E73" s="37" t="s">
        <v>633</v>
      </c>
      <c r="F73" s="50">
        <v>0</v>
      </c>
      <c r="G73" s="51">
        <v>0</v>
      </c>
      <c r="H73" s="52">
        <v>2</v>
      </c>
      <c r="I73" s="52">
        <v>2</v>
      </c>
      <c r="J73" s="53">
        <v>500000</v>
      </c>
      <c r="K73" s="53">
        <f t="shared" si="5"/>
        <v>180000</v>
      </c>
      <c r="L73" s="54">
        <f t="shared" si="6"/>
        <v>680000</v>
      </c>
      <c r="M73" s="54">
        <f t="shared" si="7"/>
        <v>680000</v>
      </c>
    </row>
    <row r="74" spans="1:13" ht="23.25" customHeight="1" x14ac:dyDescent="0.2">
      <c r="A74" s="49">
        <v>68</v>
      </c>
      <c r="B74" s="37" t="s">
        <v>788</v>
      </c>
      <c r="C74" s="38" t="s">
        <v>789</v>
      </c>
      <c r="D74" s="38" t="s">
        <v>482</v>
      </c>
      <c r="E74" s="37" t="s">
        <v>633</v>
      </c>
      <c r="F74" s="50">
        <v>0</v>
      </c>
      <c r="G74" s="51">
        <v>2000000000</v>
      </c>
      <c r="H74" s="52">
        <v>3</v>
      </c>
      <c r="I74" s="52">
        <v>3</v>
      </c>
      <c r="J74" s="53">
        <v>500000</v>
      </c>
      <c r="K74" s="53">
        <f t="shared" si="5"/>
        <v>270000</v>
      </c>
      <c r="L74" s="54">
        <f t="shared" si="6"/>
        <v>770000</v>
      </c>
      <c r="M74" s="54">
        <f t="shared" si="7"/>
        <v>770000</v>
      </c>
    </row>
    <row r="75" spans="1:13" ht="23.25" customHeight="1" x14ac:dyDescent="0.2">
      <c r="A75" s="49">
        <v>69</v>
      </c>
      <c r="B75" s="37" t="s">
        <v>790</v>
      </c>
      <c r="C75" s="38" t="s">
        <v>791</v>
      </c>
      <c r="D75" s="38" t="s">
        <v>792</v>
      </c>
      <c r="E75" s="37" t="s">
        <v>633</v>
      </c>
      <c r="F75" s="50">
        <v>0</v>
      </c>
      <c r="G75" s="51">
        <v>2417917531</v>
      </c>
      <c r="H75" s="52">
        <v>241</v>
      </c>
      <c r="I75" s="52">
        <v>1</v>
      </c>
      <c r="J75" s="53">
        <v>500000</v>
      </c>
      <c r="K75" s="53">
        <f t="shared" si="5"/>
        <v>21690000</v>
      </c>
      <c r="L75" s="54">
        <f t="shared" si="6"/>
        <v>22190000</v>
      </c>
      <c r="M75" s="54">
        <f t="shared" si="7"/>
        <v>22190000</v>
      </c>
    </row>
    <row r="76" spans="1:13" ht="23.25" customHeight="1" x14ac:dyDescent="0.2">
      <c r="A76" s="49">
        <v>70</v>
      </c>
      <c r="B76" s="37" t="s">
        <v>11</v>
      </c>
      <c r="C76" s="38" t="s">
        <v>247</v>
      </c>
      <c r="D76" s="38" t="s">
        <v>479</v>
      </c>
      <c r="E76" s="37" t="s">
        <v>633</v>
      </c>
      <c r="F76" s="50">
        <v>1300000</v>
      </c>
      <c r="G76" s="51">
        <v>690386304</v>
      </c>
      <c r="H76" s="52">
        <v>10</v>
      </c>
      <c r="I76" s="52">
        <v>10</v>
      </c>
      <c r="J76" s="53">
        <v>500000</v>
      </c>
      <c r="K76" s="53">
        <f t="shared" si="5"/>
        <v>900000</v>
      </c>
      <c r="L76" s="54">
        <f t="shared" si="6"/>
        <v>1400000</v>
      </c>
      <c r="M76" s="54">
        <f t="shared" si="7"/>
        <v>2700000</v>
      </c>
    </row>
    <row r="77" spans="1:13" ht="23.25" customHeight="1" x14ac:dyDescent="0.2">
      <c r="A77" s="49">
        <v>71</v>
      </c>
      <c r="B77" s="37" t="s">
        <v>793</v>
      </c>
      <c r="C77" s="38" t="s">
        <v>794</v>
      </c>
      <c r="D77" s="38" t="s">
        <v>795</v>
      </c>
      <c r="E77" s="37" t="s">
        <v>633</v>
      </c>
      <c r="F77" s="50">
        <v>0</v>
      </c>
      <c r="G77" s="51">
        <v>0</v>
      </c>
      <c r="H77" s="52">
        <v>12</v>
      </c>
      <c r="I77" s="52">
        <v>5</v>
      </c>
      <c r="J77" s="53">
        <v>500000</v>
      </c>
      <c r="K77" s="53">
        <f t="shared" si="5"/>
        <v>1080000</v>
      </c>
      <c r="L77" s="54">
        <f t="shared" si="6"/>
        <v>1580000</v>
      </c>
      <c r="M77" s="54">
        <f t="shared" si="7"/>
        <v>1580000</v>
      </c>
    </row>
    <row r="78" spans="1:13" ht="23.25" customHeight="1" x14ac:dyDescent="0.2">
      <c r="A78" s="49">
        <v>72</v>
      </c>
      <c r="B78" s="37" t="s">
        <v>796</v>
      </c>
      <c r="C78" s="38" t="s">
        <v>797</v>
      </c>
      <c r="D78" s="38" t="s">
        <v>798</v>
      </c>
      <c r="E78" s="37" t="s">
        <v>633</v>
      </c>
      <c r="F78" s="50">
        <v>0</v>
      </c>
      <c r="G78" s="51">
        <v>1011404078</v>
      </c>
      <c r="H78" s="52">
        <v>53</v>
      </c>
      <c r="I78" s="52">
        <v>1</v>
      </c>
      <c r="J78" s="53">
        <v>500000</v>
      </c>
      <c r="K78" s="53">
        <f t="shared" si="5"/>
        <v>4770000</v>
      </c>
      <c r="L78" s="54">
        <f t="shared" si="6"/>
        <v>5270000</v>
      </c>
      <c r="M78" s="54">
        <f t="shared" si="7"/>
        <v>5270000</v>
      </c>
    </row>
    <row r="79" spans="1:13" ht="23.25" customHeight="1" x14ac:dyDescent="0.2">
      <c r="A79" s="49">
        <v>73</v>
      </c>
      <c r="B79" s="37" t="s">
        <v>799</v>
      </c>
      <c r="C79" s="38" t="s">
        <v>800</v>
      </c>
      <c r="D79" s="38" t="s">
        <v>483</v>
      </c>
      <c r="E79" s="37" t="s">
        <v>633</v>
      </c>
      <c r="F79" s="50">
        <v>0</v>
      </c>
      <c r="G79" s="51">
        <v>0</v>
      </c>
      <c r="H79" s="52">
        <v>7</v>
      </c>
      <c r="I79" s="52">
        <v>5</v>
      </c>
      <c r="J79" s="53">
        <v>500000</v>
      </c>
      <c r="K79" s="53">
        <f t="shared" si="5"/>
        <v>630000</v>
      </c>
      <c r="L79" s="54">
        <f t="shared" si="6"/>
        <v>1130000</v>
      </c>
      <c r="M79" s="54">
        <f t="shared" si="7"/>
        <v>1130000</v>
      </c>
    </row>
    <row r="80" spans="1:13" ht="23.25" customHeight="1" x14ac:dyDescent="0.2">
      <c r="A80" s="49">
        <v>74</v>
      </c>
      <c r="B80" s="37" t="s">
        <v>12</v>
      </c>
      <c r="C80" s="38" t="s">
        <v>248</v>
      </c>
      <c r="D80" s="38" t="s">
        <v>484</v>
      </c>
      <c r="E80" s="37" t="s">
        <v>633</v>
      </c>
      <c r="F80" s="50">
        <v>1300000</v>
      </c>
      <c r="G80" s="51">
        <v>1000000000</v>
      </c>
      <c r="H80" s="52">
        <v>10</v>
      </c>
      <c r="I80" s="52">
        <v>10</v>
      </c>
      <c r="J80" s="53">
        <v>500000</v>
      </c>
      <c r="K80" s="53">
        <f t="shared" si="5"/>
        <v>900000</v>
      </c>
      <c r="L80" s="54">
        <f t="shared" si="6"/>
        <v>1400000</v>
      </c>
      <c r="M80" s="54">
        <f t="shared" si="7"/>
        <v>2700000</v>
      </c>
    </row>
    <row r="81" spans="1:13" ht="23.25" customHeight="1" x14ac:dyDescent="0.2">
      <c r="A81" s="49">
        <v>75</v>
      </c>
      <c r="B81" s="37" t="s">
        <v>801</v>
      </c>
      <c r="C81" s="38" t="s">
        <v>802</v>
      </c>
      <c r="D81" s="38" t="s">
        <v>803</v>
      </c>
      <c r="E81" s="37" t="s">
        <v>633</v>
      </c>
      <c r="F81" s="50">
        <v>0</v>
      </c>
      <c r="G81" s="51">
        <v>5079208864</v>
      </c>
      <c r="H81" s="52">
        <v>3</v>
      </c>
      <c r="I81" s="52">
        <v>5</v>
      </c>
      <c r="J81" s="53">
        <f t="shared" si="4"/>
        <v>1015841.7728</v>
      </c>
      <c r="K81" s="53">
        <f t="shared" si="5"/>
        <v>270000</v>
      </c>
      <c r="L81" s="54">
        <f t="shared" si="6"/>
        <v>1285841.7727999999</v>
      </c>
      <c r="M81" s="54">
        <f t="shared" si="7"/>
        <v>1285841.7727999999</v>
      </c>
    </row>
    <row r="82" spans="1:13" ht="23.25" customHeight="1" x14ac:dyDescent="0.2">
      <c r="A82" s="49">
        <v>76</v>
      </c>
      <c r="B82" s="37" t="s">
        <v>804</v>
      </c>
      <c r="C82" s="38" t="s">
        <v>805</v>
      </c>
      <c r="D82" s="38" t="s">
        <v>486</v>
      </c>
      <c r="E82" s="37" t="s">
        <v>633</v>
      </c>
      <c r="F82" s="50">
        <v>0</v>
      </c>
      <c r="G82" s="51">
        <v>600000000</v>
      </c>
      <c r="H82" s="52">
        <v>0</v>
      </c>
      <c r="I82" s="52">
        <v>0</v>
      </c>
      <c r="J82" s="53">
        <v>500000</v>
      </c>
      <c r="K82" s="53">
        <f t="shared" si="5"/>
        <v>0</v>
      </c>
      <c r="L82" s="54">
        <f t="shared" si="6"/>
        <v>500000</v>
      </c>
      <c r="M82" s="54">
        <f t="shared" si="7"/>
        <v>500000</v>
      </c>
    </row>
    <row r="83" spans="1:13" ht="23.25" customHeight="1" x14ac:dyDescent="0.2">
      <c r="A83" s="49">
        <v>77</v>
      </c>
      <c r="B83" s="37" t="s">
        <v>806</v>
      </c>
      <c r="C83" s="38" t="s">
        <v>807</v>
      </c>
      <c r="D83" s="38" t="s">
        <v>808</v>
      </c>
      <c r="E83" s="37" t="s">
        <v>633</v>
      </c>
      <c r="F83" s="50">
        <v>0</v>
      </c>
      <c r="G83" s="51">
        <v>510036520</v>
      </c>
      <c r="H83" s="52">
        <v>10</v>
      </c>
      <c r="I83" s="52">
        <v>10</v>
      </c>
      <c r="J83" s="53">
        <v>500000</v>
      </c>
      <c r="K83" s="53">
        <f t="shared" si="5"/>
        <v>900000</v>
      </c>
      <c r="L83" s="54">
        <f t="shared" si="6"/>
        <v>1400000</v>
      </c>
      <c r="M83" s="54">
        <f t="shared" si="7"/>
        <v>1400000</v>
      </c>
    </row>
    <row r="84" spans="1:13" ht="23.25" customHeight="1" x14ac:dyDescent="0.2">
      <c r="A84" s="49">
        <v>78</v>
      </c>
      <c r="B84" s="37" t="s">
        <v>809</v>
      </c>
      <c r="C84" s="38" t="s">
        <v>810</v>
      </c>
      <c r="D84" s="38" t="s">
        <v>492</v>
      </c>
      <c r="E84" s="37" t="s">
        <v>633</v>
      </c>
      <c r="F84" s="50">
        <v>0</v>
      </c>
      <c r="G84" s="51">
        <v>2004844621</v>
      </c>
      <c r="H84" s="52">
        <v>3</v>
      </c>
      <c r="I84" s="52">
        <v>3</v>
      </c>
      <c r="J84" s="53">
        <v>500000</v>
      </c>
      <c r="K84" s="53">
        <f t="shared" si="5"/>
        <v>270000</v>
      </c>
      <c r="L84" s="54">
        <f t="shared" si="6"/>
        <v>770000</v>
      </c>
      <c r="M84" s="54">
        <f t="shared" si="7"/>
        <v>770000</v>
      </c>
    </row>
    <row r="85" spans="1:13" ht="23.25" customHeight="1" x14ac:dyDescent="0.2">
      <c r="A85" s="49">
        <v>79</v>
      </c>
      <c r="B85" s="37" t="s">
        <v>811</v>
      </c>
      <c r="C85" s="38" t="s">
        <v>812</v>
      </c>
      <c r="D85" s="38" t="s">
        <v>486</v>
      </c>
      <c r="E85" s="37" t="s">
        <v>633</v>
      </c>
      <c r="F85" s="50">
        <v>0</v>
      </c>
      <c r="G85" s="51">
        <v>2000000000</v>
      </c>
      <c r="H85" s="52">
        <v>2</v>
      </c>
      <c r="I85" s="52">
        <v>2</v>
      </c>
      <c r="J85" s="53">
        <v>500000</v>
      </c>
      <c r="K85" s="53">
        <f t="shared" si="5"/>
        <v>180000</v>
      </c>
      <c r="L85" s="54">
        <f t="shared" si="6"/>
        <v>680000</v>
      </c>
      <c r="M85" s="54">
        <f t="shared" si="7"/>
        <v>680000</v>
      </c>
    </row>
    <row r="86" spans="1:13" ht="23.25" customHeight="1" x14ac:dyDescent="0.2">
      <c r="A86" s="49">
        <v>80</v>
      </c>
      <c r="B86" s="37" t="s">
        <v>813</v>
      </c>
      <c r="C86" s="38" t="s">
        <v>814</v>
      </c>
      <c r="D86" s="38" t="s">
        <v>815</v>
      </c>
      <c r="E86" s="37" t="s">
        <v>633</v>
      </c>
      <c r="F86" s="50">
        <v>0</v>
      </c>
      <c r="G86" s="51">
        <v>998000000</v>
      </c>
      <c r="H86" s="52">
        <v>3</v>
      </c>
      <c r="I86" s="52">
        <v>3</v>
      </c>
      <c r="J86" s="53">
        <v>500000</v>
      </c>
      <c r="K86" s="53">
        <f t="shared" si="5"/>
        <v>270000</v>
      </c>
      <c r="L86" s="54">
        <f t="shared" si="6"/>
        <v>770000</v>
      </c>
      <c r="M86" s="54">
        <f t="shared" si="7"/>
        <v>770000</v>
      </c>
    </row>
    <row r="87" spans="1:13" ht="23.25" customHeight="1" x14ac:dyDescent="0.2">
      <c r="A87" s="49">
        <v>81</v>
      </c>
      <c r="B87" s="37" t="s">
        <v>816</v>
      </c>
      <c r="C87" s="38" t="s">
        <v>817</v>
      </c>
      <c r="D87" s="38" t="s">
        <v>818</v>
      </c>
      <c r="E87" s="37" t="s">
        <v>633</v>
      </c>
      <c r="F87" s="50">
        <v>0</v>
      </c>
      <c r="G87" s="51">
        <v>6497426366</v>
      </c>
      <c r="H87" s="52">
        <v>4</v>
      </c>
      <c r="I87" s="52">
        <v>2</v>
      </c>
      <c r="J87" s="53">
        <f t="shared" si="4"/>
        <v>1299485.2732000002</v>
      </c>
      <c r="K87" s="53">
        <f t="shared" si="5"/>
        <v>360000</v>
      </c>
      <c r="L87" s="54">
        <f t="shared" si="6"/>
        <v>1659485.2732000002</v>
      </c>
      <c r="M87" s="54">
        <f t="shared" si="7"/>
        <v>1659485.2732000002</v>
      </c>
    </row>
    <row r="88" spans="1:13" ht="23.25" customHeight="1" x14ac:dyDescent="0.2">
      <c r="A88" s="49">
        <v>82</v>
      </c>
      <c r="B88" s="37" t="s">
        <v>13</v>
      </c>
      <c r="C88" s="38" t="s">
        <v>249</v>
      </c>
      <c r="D88" s="38" t="s">
        <v>481</v>
      </c>
      <c r="E88" s="37" t="s">
        <v>633</v>
      </c>
      <c r="F88" s="50">
        <v>900000</v>
      </c>
      <c r="G88" s="51">
        <v>2383341231</v>
      </c>
      <c r="H88" s="52">
        <v>5</v>
      </c>
      <c r="I88" s="52">
        <v>5</v>
      </c>
      <c r="J88" s="53">
        <v>500000</v>
      </c>
      <c r="K88" s="53">
        <f t="shared" si="5"/>
        <v>450000</v>
      </c>
      <c r="L88" s="54">
        <f t="shared" si="6"/>
        <v>950000</v>
      </c>
      <c r="M88" s="54">
        <f t="shared" si="7"/>
        <v>1850000</v>
      </c>
    </row>
    <row r="89" spans="1:13" ht="23.25" customHeight="1" x14ac:dyDescent="0.2">
      <c r="A89" s="49">
        <v>83</v>
      </c>
      <c r="B89" s="37" t="s">
        <v>14</v>
      </c>
      <c r="C89" s="38" t="s">
        <v>250</v>
      </c>
      <c r="D89" s="38" t="s">
        <v>819</v>
      </c>
      <c r="E89" s="37" t="s">
        <v>633</v>
      </c>
      <c r="F89" s="50">
        <v>760000</v>
      </c>
      <c r="G89" s="51">
        <v>4370866458</v>
      </c>
      <c r="H89" s="52">
        <v>5</v>
      </c>
      <c r="I89" s="52">
        <v>5</v>
      </c>
      <c r="J89" s="53">
        <f t="shared" si="4"/>
        <v>874173.2916</v>
      </c>
      <c r="K89" s="53">
        <f t="shared" si="5"/>
        <v>450000</v>
      </c>
      <c r="L89" s="54">
        <f t="shared" si="6"/>
        <v>1324173.2916000001</v>
      </c>
      <c r="M89" s="54">
        <f t="shared" si="7"/>
        <v>2084173.2916000001</v>
      </c>
    </row>
    <row r="90" spans="1:13" ht="23.25" customHeight="1" x14ac:dyDescent="0.2">
      <c r="A90" s="49">
        <v>84</v>
      </c>
      <c r="B90" s="37" t="s">
        <v>820</v>
      </c>
      <c r="C90" s="38" t="s">
        <v>821</v>
      </c>
      <c r="D90" s="38" t="s">
        <v>484</v>
      </c>
      <c r="E90" s="37" t="s">
        <v>633</v>
      </c>
      <c r="F90" s="50">
        <v>0</v>
      </c>
      <c r="G90" s="51">
        <v>45317465062</v>
      </c>
      <c r="H90" s="52">
        <v>5</v>
      </c>
      <c r="I90" s="52">
        <v>5</v>
      </c>
      <c r="J90" s="53">
        <f t="shared" si="4"/>
        <v>9063493.0124000013</v>
      </c>
      <c r="K90" s="53">
        <f t="shared" si="5"/>
        <v>450000</v>
      </c>
      <c r="L90" s="54">
        <f t="shared" si="6"/>
        <v>9513493.0124000013</v>
      </c>
      <c r="M90" s="54">
        <f t="shared" si="7"/>
        <v>9513493.0124000013</v>
      </c>
    </row>
    <row r="91" spans="1:13" ht="23.25" customHeight="1" x14ac:dyDescent="0.2">
      <c r="A91" s="49">
        <v>85</v>
      </c>
      <c r="B91" s="37" t="s">
        <v>15</v>
      </c>
      <c r="C91" s="38" t="s">
        <v>251</v>
      </c>
      <c r="D91" s="38" t="s">
        <v>488</v>
      </c>
      <c r="E91" s="37" t="s">
        <v>633</v>
      </c>
      <c r="F91" s="50">
        <v>820000</v>
      </c>
      <c r="G91" s="51">
        <v>984347537</v>
      </c>
      <c r="H91" s="52">
        <v>16</v>
      </c>
      <c r="I91" s="52">
        <v>2</v>
      </c>
      <c r="J91" s="53">
        <v>500000</v>
      </c>
      <c r="K91" s="53">
        <f t="shared" si="5"/>
        <v>1440000</v>
      </c>
      <c r="L91" s="54">
        <f t="shared" si="6"/>
        <v>1940000</v>
      </c>
      <c r="M91" s="54">
        <f t="shared" si="7"/>
        <v>2760000</v>
      </c>
    </row>
    <row r="92" spans="1:13" ht="23.25" customHeight="1" x14ac:dyDescent="0.2">
      <c r="A92" s="49">
        <v>86</v>
      </c>
      <c r="B92" s="37" t="s">
        <v>822</v>
      </c>
      <c r="C92" s="38" t="s">
        <v>823</v>
      </c>
      <c r="D92" s="38" t="s">
        <v>601</v>
      </c>
      <c r="E92" s="37" t="s">
        <v>633</v>
      </c>
      <c r="F92" s="50">
        <v>0</v>
      </c>
      <c r="G92" s="51">
        <v>0</v>
      </c>
      <c r="H92" s="52">
        <v>5</v>
      </c>
      <c r="I92" s="52">
        <v>5</v>
      </c>
      <c r="J92" s="53">
        <v>500000</v>
      </c>
      <c r="K92" s="53">
        <f t="shared" si="5"/>
        <v>450000</v>
      </c>
      <c r="L92" s="54">
        <f t="shared" si="6"/>
        <v>950000</v>
      </c>
      <c r="M92" s="54">
        <f t="shared" si="7"/>
        <v>950000</v>
      </c>
    </row>
    <row r="93" spans="1:13" ht="23.25" customHeight="1" x14ac:dyDescent="0.2">
      <c r="A93" s="49">
        <v>87</v>
      </c>
      <c r="B93" s="37" t="s">
        <v>824</v>
      </c>
      <c r="C93" s="38" t="s">
        <v>825</v>
      </c>
      <c r="D93" s="38" t="s">
        <v>601</v>
      </c>
      <c r="E93" s="37" t="s">
        <v>633</v>
      </c>
      <c r="F93" s="50">
        <v>0</v>
      </c>
      <c r="G93" s="51">
        <v>1382489470</v>
      </c>
      <c r="H93" s="52">
        <v>2</v>
      </c>
      <c r="I93" s="52">
        <v>5</v>
      </c>
      <c r="J93" s="53">
        <v>500000</v>
      </c>
      <c r="K93" s="53">
        <f t="shared" si="5"/>
        <v>180000</v>
      </c>
      <c r="L93" s="54">
        <f t="shared" si="6"/>
        <v>680000</v>
      </c>
      <c r="M93" s="54">
        <f t="shared" si="7"/>
        <v>680000</v>
      </c>
    </row>
    <row r="94" spans="1:13" ht="23.25" customHeight="1" x14ac:dyDescent="0.2">
      <c r="A94" s="49">
        <v>88</v>
      </c>
      <c r="B94" s="37" t="s">
        <v>826</v>
      </c>
      <c r="C94" s="38" t="s">
        <v>827</v>
      </c>
      <c r="D94" s="38" t="s">
        <v>479</v>
      </c>
      <c r="E94" s="37" t="s">
        <v>633</v>
      </c>
      <c r="F94" s="50">
        <v>0</v>
      </c>
      <c r="G94" s="51">
        <v>0</v>
      </c>
      <c r="H94" s="52">
        <v>1</v>
      </c>
      <c r="I94" s="52">
        <v>1</v>
      </c>
      <c r="J94" s="53">
        <v>500000</v>
      </c>
      <c r="K94" s="53">
        <f t="shared" si="5"/>
        <v>90000</v>
      </c>
      <c r="L94" s="54">
        <f t="shared" si="6"/>
        <v>590000</v>
      </c>
      <c r="M94" s="54">
        <f t="shared" si="7"/>
        <v>590000</v>
      </c>
    </row>
    <row r="95" spans="1:13" ht="23.25" customHeight="1" x14ac:dyDescent="0.2">
      <c r="A95" s="49">
        <v>89</v>
      </c>
      <c r="B95" s="37" t="s">
        <v>16</v>
      </c>
      <c r="C95" s="38" t="s">
        <v>252</v>
      </c>
      <c r="D95" s="38" t="s">
        <v>489</v>
      </c>
      <c r="E95" s="37" t="s">
        <v>633</v>
      </c>
      <c r="F95" s="50">
        <v>900000</v>
      </c>
      <c r="G95" s="51">
        <v>980000000</v>
      </c>
      <c r="H95" s="52">
        <v>5</v>
      </c>
      <c r="I95" s="52">
        <v>5</v>
      </c>
      <c r="J95" s="53">
        <v>500000</v>
      </c>
      <c r="K95" s="53">
        <f t="shared" si="5"/>
        <v>450000</v>
      </c>
      <c r="L95" s="54">
        <f t="shared" si="6"/>
        <v>950000</v>
      </c>
      <c r="M95" s="54">
        <f t="shared" si="7"/>
        <v>1850000</v>
      </c>
    </row>
    <row r="96" spans="1:13" ht="23.25" customHeight="1" x14ac:dyDescent="0.2">
      <c r="A96" s="49">
        <v>90</v>
      </c>
      <c r="B96" s="37" t="s">
        <v>17</v>
      </c>
      <c r="C96" s="38" t="s">
        <v>253</v>
      </c>
      <c r="D96" s="38" t="s">
        <v>483</v>
      </c>
      <c r="E96" s="37" t="s">
        <v>633</v>
      </c>
      <c r="F96" s="50">
        <v>900000</v>
      </c>
      <c r="G96" s="51">
        <v>995340909</v>
      </c>
      <c r="H96" s="52">
        <v>5</v>
      </c>
      <c r="I96" s="52">
        <v>5</v>
      </c>
      <c r="J96" s="53">
        <v>500000</v>
      </c>
      <c r="K96" s="53">
        <f t="shared" si="5"/>
        <v>450000</v>
      </c>
      <c r="L96" s="54">
        <f t="shared" si="6"/>
        <v>950000</v>
      </c>
      <c r="M96" s="54">
        <f t="shared" si="7"/>
        <v>1850000</v>
      </c>
    </row>
    <row r="97" spans="1:13" ht="23.25" customHeight="1" x14ac:dyDescent="0.2">
      <c r="A97" s="49">
        <v>91</v>
      </c>
      <c r="B97" s="37" t="s">
        <v>18</v>
      </c>
      <c r="C97" s="38" t="s">
        <v>254</v>
      </c>
      <c r="D97" s="38" t="s">
        <v>485</v>
      </c>
      <c r="E97" s="37" t="s">
        <v>633</v>
      </c>
      <c r="F97" s="50">
        <v>1194705.7350000001</v>
      </c>
      <c r="G97" s="51">
        <v>5042601311</v>
      </c>
      <c r="H97" s="52">
        <v>3</v>
      </c>
      <c r="I97" s="52">
        <v>3</v>
      </c>
      <c r="J97" s="53">
        <f t="shared" si="4"/>
        <v>1008520.2622</v>
      </c>
      <c r="K97" s="53">
        <f t="shared" si="5"/>
        <v>270000</v>
      </c>
      <c r="L97" s="54">
        <f t="shared" si="6"/>
        <v>1278520.2622</v>
      </c>
      <c r="M97" s="54">
        <f t="shared" si="7"/>
        <v>2473225.9972000001</v>
      </c>
    </row>
    <row r="98" spans="1:13" ht="23.25" customHeight="1" x14ac:dyDescent="0.2">
      <c r="A98" s="49">
        <v>92</v>
      </c>
      <c r="B98" s="37" t="s">
        <v>19</v>
      </c>
      <c r="C98" s="38" t="s">
        <v>255</v>
      </c>
      <c r="D98" s="38" t="s">
        <v>490</v>
      </c>
      <c r="E98" s="37" t="s">
        <v>633</v>
      </c>
      <c r="F98" s="50">
        <v>660000</v>
      </c>
      <c r="G98" s="51">
        <v>4254992137</v>
      </c>
      <c r="H98" s="52">
        <v>2</v>
      </c>
      <c r="I98" s="52">
        <v>2</v>
      </c>
      <c r="J98" s="53">
        <f t="shared" si="4"/>
        <v>850998.42740000004</v>
      </c>
      <c r="K98" s="53">
        <f t="shared" si="5"/>
        <v>180000</v>
      </c>
      <c r="L98" s="54">
        <f t="shared" si="6"/>
        <v>1030998.4274</v>
      </c>
      <c r="M98" s="54">
        <f t="shared" si="7"/>
        <v>1690998.4273999999</v>
      </c>
    </row>
    <row r="99" spans="1:13" ht="23.25" customHeight="1" x14ac:dyDescent="0.2">
      <c r="A99" s="49">
        <v>93</v>
      </c>
      <c r="B99" s="37" t="s">
        <v>20</v>
      </c>
      <c r="C99" s="38" t="s">
        <v>256</v>
      </c>
      <c r="D99" s="38" t="s">
        <v>474</v>
      </c>
      <c r="E99" s="37" t="s">
        <v>633</v>
      </c>
      <c r="F99" s="50">
        <v>4116515.3360000001</v>
      </c>
      <c r="G99" s="51">
        <v>20182576680</v>
      </c>
      <c r="H99" s="52">
        <v>5</v>
      </c>
      <c r="I99" s="52">
        <v>5</v>
      </c>
      <c r="J99" s="53">
        <f t="shared" si="4"/>
        <v>4036515.3360000001</v>
      </c>
      <c r="K99" s="53">
        <f t="shared" si="5"/>
        <v>450000</v>
      </c>
      <c r="L99" s="54">
        <f t="shared" si="6"/>
        <v>4486515.3360000001</v>
      </c>
      <c r="M99" s="54">
        <f t="shared" si="7"/>
        <v>8603030.6720000003</v>
      </c>
    </row>
    <row r="100" spans="1:13" ht="23.25" customHeight="1" x14ac:dyDescent="0.2">
      <c r="A100" s="49">
        <v>94</v>
      </c>
      <c r="B100" s="37" t="s">
        <v>21</v>
      </c>
      <c r="C100" s="38" t="s">
        <v>257</v>
      </c>
      <c r="D100" s="38" t="s">
        <v>474</v>
      </c>
      <c r="E100" s="37" t="s">
        <v>633</v>
      </c>
      <c r="F100" s="50">
        <v>1762900.9986</v>
      </c>
      <c r="G100" s="51">
        <v>6870287988</v>
      </c>
      <c r="H100" s="52">
        <v>6</v>
      </c>
      <c r="I100" s="52">
        <v>5</v>
      </c>
      <c r="J100" s="53">
        <f t="shared" si="4"/>
        <v>1374057.5976</v>
      </c>
      <c r="K100" s="53">
        <f t="shared" si="5"/>
        <v>540000</v>
      </c>
      <c r="L100" s="54">
        <f t="shared" si="6"/>
        <v>1914057.5976</v>
      </c>
      <c r="M100" s="54">
        <f t="shared" si="7"/>
        <v>3676958.5962</v>
      </c>
    </row>
    <row r="101" spans="1:13" ht="23.25" customHeight="1" x14ac:dyDescent="0.2">
      <c r="A101" s="49">
        <v>95</v>
      </c>
      <c r="B101" s="37" t="s">
        <v>828</v>
      </c>
      <c r="C101" s="38" t="s">
        <v>829</v>
      </c>
      <c r="D101" s="38" t="s">
        <v>601</v>
      </c>
      <c r="E101" s="37" t="s">
        <v>633</v>
      </c>
      <c r="F101" s="50">
        <v>0</v>
      </c>
      <c r="G101" s="51">
        <v>7510207</v>
      </c>
      <c r="H101" s="52">
        <v>3</v>
      </c>
      <c r="I101" s="52">
        <v>3</v>
      </c>
      <c r="J101" s="53">
        <v>500000</v>
      </c>
      <c r="K101" s="53">
        <f t="shared" si="5"/>
        <v>270000</v>
      </c>
      <c r="L101" s="54">
        <f t="shared" si="6"/>
        <v>770000</v>
      </c>
      <c r="M101" s="54">
        <f t="shared" si="7"/>
        <v>770000</v>
      </c>
    </row>
    <row r="102" spans="1:13" ht="23.25" customHeight="1" x14ac:dyDescent="0.2">
      <c r="A102" s="49">
        <v>96</v>
      </c>
      <c r="B102" s="37" t="s">
        <v>22</v>
      </c>
      <c r="C102" s="38" t="s">
        <v>258</v>
      </c>
      <c r="D102" s="38" t="s">
        <v>491</v>
      </c>
      <c r="E102" s="37" t="s">
        <v>633</v>
      </c>
      <c r="F102" s="50">
        <v>1300000</v>
      </c>
      <c r="G102" s="51">
        <v>1996864068</v>
      </c>
      <c r="H102" s="52">
        <v>10</v>
      </c>
      <c r="I102" s="52">
        <v>10</v>
      </c>
      <c r="J102" s="53">
        <v>500000</v>
      </c>
      <c r="K102" s="53">
        <f t="shared" si="5"/>
        <v>900000</v>
      </c>
      <c r="L102" s="54">
        <f t="shared" si="6"/>
        <v>1400000</v>
      </c>
      <c r="M102" s="54">
        <f t="shared" si="7"/>
        <v>2700000</v>
      </c>
    </row>
    <row r="103" spans="1:13" ht="23.25" customHeight="1" x14ac:dyDescent="0.2">
      <c r="A103" s="49">
        <v>97</v>
      </c>
      <c r="B103" s="37" t="s">
        <v>830</v>
      </c>
      <c r="C103" s="38" t="s">
        <v>831</v>
      </c>
      <c r="D103" s="38" t="s">
        <v>486</v>
      </c>
      <c r="E103" s="37" t="s">
        <v>633</v>
      </c>
      <c r="F103" s="50">
        <v>0</v>
      </c>
      <c r="G103" s="51">
        <v>25439125488</v>
      </c>
      <c r="H103" s="52">
        <v>5</v>
      </c>
      <c r="I103" s="52">
        <v>5</v>
      </c>
      <c r="J103" s="53">
        <f t="shared" si="4"/>
        <v>5087825.0976</v>
      </c>
      <c r="K103" s="53">
        <f t="shared" si="5"/>
        <v>450000</v>
      </c>
      <c r="L103" s="54">
        <f t="shared" si="6"/>
        <v>5537825.0976</v>
      </c>
      <c r="M103" s="54">
        <f t="shared" si="7"/>
        <v>5537825.0976</v>
      </c>
    </row>
    <row r="104" spans="1:13" ht="23.25" customHeight="1" x14ac:dyDescent="0.2">
      <c r="A104" s="49">
        <v>98</v>
      </c>
      <c r="B104" s="37" t="s">
        <v>23</v>
      </c>
      <c r="C104" s="38" t="s">
        <v>259</v>
      </c>
      <c r="D104" s="38" t="s">
        <v>483</v>
      </c>
      <c r="E104" s="37" t="s">
        <v>633</v>
      </c>
      <c r="F104" s="50">
        <v>1238889.3470000001</v>
      </c>
      <c r="G104" s="51">
        <v>4990880077</v>
      </c>
      <c r="H104" s="52">
        <v>3</v>
      </c>
      <c r="I104" s="52">
        <v>3</v>
      </c>
      <c r="J104" s="53">
        <f t="shared" si="4"/>
        <v>998176.01540000003</v>
      </c>
      <c r="K104" s="53">
        <f t="shared" si="5"/>
        <v>270000</v>
      </c>
      <c r="L104" s="54">
        <f t="shared" si="6"/>
        <v>1268176.0153999999</v>
      </c>
      <c r="M104" s="54">
        <f t="shared" si="7"/>
        <v>2507065.3624</v>
      </c>
    </row>
    <row r="105" spans="1:13" ht="23.25" customHeight="1" x14ac:dyDescent="0.2">
      <c r="A105" s="49">
        <v>99</v>
      </c>
      <c r="B105" s="37" t="s">
        <v>832</v>
      </c>
      <c r="C105" s="38" t="s">
        <v>833</v>
      </c>
      <c r="D105" s="38" t="s">
        <v>485</v>
      </c>
      <c r="E105" s="37" t="s">
        <v>633</v>
      </c>
      <c r="F105" s="50">
        <v>0</v>
      </c>
      <c r="G105" s="51">
        <v>0</v>
      </c>
      <c r="H105" s="52">
        <v>1</v>
      </c>
      <c r="I105" s="52">
        <v>1</v>
      </c>
      <c r="J105" s="53">
        <v>500000</v>
      </c>
      <c r="K105" s="53">
        <f t="shared" si="5"/>
        <v>90000</v>
      </c>
      <c r="L105" s="54">
        <f t="shared" si="6"/>
        <v>590000</v>
      </c>
      <c r="M105" s="54">
        <f t="shared" si="7"/>
        <v>590000</v>
      </c>
    </row>
    <row r="106" spans="1:13" ht="23.25" customHeight="1" x14ac:dyDescent="0.2">
      <c r="A106" s="49">
        <v>100</v>
      </c>
      <c r="B106" s="37" t="s">
        <v>24</v>
      </c>
      <c r="C106" s="38" t="s">
        <v>260</v>
      </c>
      <c r="D106" s="38" t="s">
        <v>492</v>
      </c>
      <c r="E106" s="37" t="s">
        <v>633</v>
      </c>
      <c r="F106" s="50">
        <v>1879240</v>
      </c>
      <c r="G106" s="51">
        <v>8996200000</v>
      </c>
      <c r="H106" s="52">
        <v>1</v>
      </c>
      <c r="I106" s="52">
        <v>1</v>
      </c>
      <c r="J106" s="53">
        <f t="shared" si="4"/>
        <v>1799240</v>
      </c>
      <c r="K106" s="53">
        <f t="shared" si="5"/>
        <v>90000</v>
      </c>
      <c r="L106" s="54">
        <f t="shared" si="6"/>
        <v>1889240</v>
      </c>
      <c r="M106" s="54">
        <f t="shared" si="7"/>
        <v>3768480</v>
      </c>
    </row>
    <row r="107" spans="1:13" ht="23.25" customHeight="1" x14ac:dyDescent="0.2">
      <c r="A107" s="49">
        <v>101</v>
      </c>
      <c r="B107" s="37" t="s">
        <v>834</v>
      </c>
      <c r="C107" s="38" t="s">
        <v>835</v>
      </c>
      <c r="D107" s="38" t="s">
        <v>486</v>
      </c>
      <c r="E107" s="37" t="s">
        <v>633</v>
      </c>
      <c r="F107" s="50">
        <v>0</v>
      </c>
      <c r="G107" s="51">
        <v>56000000000</v>
      </c>
      <c r="H107" s="52">
        <v>5</v>
      </c>
      <c r="I107" s="52">
        <v>5</v>
      </c>
      <c r="J107" s="53">
        <f t="shared" si="4"/>
        <v>11200000</v>
      </c>
      <c r="K107" s="53">
        <f t="shared" si="5"/>
        <v>450000</v>
      </c>
      <c r="L107" s="54">
        <f t="shared" si="6"/>
        <v>11650000</v>
      </c>
      <c r="M107" s="54">
        <f t="shared" si="7"/>
        <v>11650000</v>
      </c>
    </row>
    <row r="108" spans="1:13" ht="23.25" customHeight="1" x14ac:dyDescent="0.2">
      <c r="A108" s="49">
        <v>102</v>
      </c>
      <c r="B108" s="37" t="s">
        <v>25</v>
      </c>
      <c r="C108" s="38" t="s">
        <v>261</v>
      </c>
      <c r="D108" s="38" t="s">
        <v>477</v>
      </c>
      <c r="E108" s="37" t="s">
        <v>633</v>
      </c>
      <c r="F108" s="50">
        <v>760000</v>
      </c>
      <c r="G108" s="51">
        <v>3195638593</v>
      </c>
      <c r="H108" s="52">
        <v>10</v>
      </c>
      <c r="I108" s="52">
        <v>10</v>
      </c>
      <c r="J108" s="53">
        <f t="shared" si="4"/>
        <v>639127.71860000002</v>
      </c>
      <c r="K108" s="53">
        <f t="shared" si="5"/>
        <v>900000</v>
      </c>
      <c r="L108" s="54">
        <f t="shared" si="6"/>
        <v>1539127.7186</v>
      </c>
      <c r="M108" s="54">
        <f t="shared" si="7"/>
        <v>2299127.7186000003</v>
      </c>
    </row>
    <row r="109" spans="1:13" ht="23.25" customHeight="1" x14ac:dyDescent="0.2">
      <c r="A109" s="49">
        <v>103</v>
      </c>
      <c r="B109" s="37" t="s">
        <v>26</v>
      </c>
      <c r="C109" s="38" t="s">
        <v>262</v>
      </c>
      <c r="D109" s="38" t="s">
        <v>473</v>
      </c>
      <c r="E109" s="37" t="s">
        <v>633</v>
      </c>
      <c r="F109" s="50">
        <v>2569730.4342</v>
      </c>
      <c r="G109" s="51">
        <v>22606163170</v>
      </c>
      <c r="H109" s="52">
        <v>4</v>
      </c>
      <c r="I109" s="52">
        <v>4</v>
      </c>
      <c r="J109" s="53">
        <f t="shared" si="4"/>
        <v>4521232.6340000005</v>
      </c>
      <c r="K109" s="53">
        <f t="shared" si="5"/>
        <v>360000</v>
      </c>
      <c r="L109" s="54">
        <f t="shared" si="6"/>
        <v>4881232.6340000005</v>
      </c>
      <c r="M109" s="54">
        <f t="shared" si="7"/>
        <v>7450963.0682000006</v>
      </c>
    </row>
    <row r="110" spans="1:13" ht="23.25" customHeight="1" x14ac:dyDescent="0.2">
      <c r="A110" s="49">
        <v>104</v>
      </c>
      <c r="B110" s="37" t="s">
        <v>27</v>
      </c>
      <c r="C110" s="38" t="s">
        <v>263</v>
      </c>
      <c r="D110" s="38" t="s">
        <v>484</v>
      </c>
      <c r="E110" s="37" t="s">
        <v>633</v>
      </c>
      <c r="F110" s="50">
        <v>740000</v>
      </c>
      <c r="G110" s="51">
        <v>2000000000</v>
      </c>
      <c r="H110" s="52">
        <v>3</v>
      </c>
      <c r="I110" s="52">
        <v>3</v>
      </c>
      <c r="J110" s="53">
        <v>500000</v>
      </c>
      <c r="K110" s="53">
        <f t="shared" si="5"/>
        <v>270000</v>
      </c>
      <c r="L110" s="54">
        <f t="shared" si="6"/>
        <v>770000</v>
      </c>
      <c r="M110" s="54">
        <f t="shared" si="7"/>
        <v>1510000</v>
      </c>
    </row>
    <row r="111" spans="1:13" ht="23.25" customHeight="1" x14ac:dyDescent="0.2">
      <c r="A111" s="49">
        <v>105</v>
      </c>
      <c r="B111" s="37" t="s">
        <v>28</v>
      </c>
      <c r="C111" s="38" t="s">
        <v>264</v>
      </c>
      <c r="D111" s="38" t="s">
        <v>493</v>
      </c>
      <c r="E111" s="37" t="s">
        <v>633</v>
      </c>
      <c r="F111" s="50">
        <v>6500000</v>
      </c>
      <c r="G111" s="51">
        <v>0</v>
      </c>
      <c r="H111" s="52">
        <v>3</v>
      </c>
      <c r="I111" s="52">
        <v>3</v>
      </c>
      <c r="J111" s="53">
        <v>500000</v>
      </c>
      <c r="K111" s="53">
        <f t="shared" si="5"/>
        <v>270000</v>
      </c>
      <c r="L111" s="54">
        <f t="shared" si="6"/>
        <v>770000</v>
      </c>
      <c r="M111" s="54">
        <f t="shared" si="7"/>
        <v>7270000</v>
      </c>
    </row>
    <row r="112" spans="1:13" ht="23.25" customHeight="1" x14ac:dyDescent="0.2">
      <c r="A112" s="49">
        <v>106</v>
      </c>
      <c r="B112" s="37" t="s">
        <v>836</v>
      </c>
      <c r="C112" s="38" t="s">
        <v>837</v>
      </c>
      <c r="D112" s="38" t="s">
        <v>473</v>
      </c>
      <c r="E112" s="37" t="s">
        <v>633</v>
      </c>
      <c r="F112" s="50">
        <v>0</v>
      </c>
      <c r="G112" s="51">
        <v>0</v>
      </c>
      <c r="H112" s="52">
        <v>5</v>
      </c>
      <c r="I112" s="52">
        <v>5</v>
      </c>
      <c r="J112" s="53">
        <v>500000</v>
      </c>
      <c r="K112" s="53">
        <f t="shared" si="5"/>
        <v>450000</v>
      </c>
      <c r="L112" s="54">
        <f t="shared" si="6"/>
        <v>950000</v>
      </c>
      <c r="M112" s="54">
        <f t="shared" si="7"/>
        <v>950000</v>
      </c>
    </row>
    <row r="113" spans="1:13" ht="23.25" customHeight="1" x14ac:dyDescent="0.2">
      <c r="A113" s="49">
        <v>107</v>
      </c>
      <c r="B113" s="37" t="s">
        <v>29</v>
      </c>
      <c r="C113" s="38" t="s">
        <v>265</v>
      </c>
      <c r="D113" s="38" t="s">
        <v>479</v>
      </c>
      <c r="E113" s="37" t="s">
        <v>633</v>
      </c>
      <c r="F113" s="50">
        <v>4249847.9368000003</v>
      </c>
      <c r="G113" s="51">
        <v>28968527740</v>
      </c>
      <c r="H113" s="52">
        <v>65</v>
      </c>
      <c r="I113" s="52">
        <v>5</v>
      </c>
      <c r="J113" s="53">
        <f t="shared" si="4"/>
        <v>5793705.5480000004</v>
      </c>
      <c r="K113" s="53">
        <f t="shared" si="5"/>
        <v>5850000</v>
      </c>
      <c r="L113" s="54">
        <f t="shared" si="6"/>
        <v>11643705.548</v>
      </c>
      <c r="M113" s="54">
        <f t="shared" si="7"/>
        <v>15893553.4848</v>
      </c>
    </row>
    <row r="114" spans="1:13" ht="23.25" customHeight="1" x14ac:dyDescent="0.2">
      <c r="A114" s="49">
        <v>108</v>
      </c>
      <c r="B114" s="37" t="s">
        <v>30</v>
      </c>
      <c r="C114" s="38" t="s">
        <v>266</v>
      </c>
      <c r="D114" s="38" t="s">
        <v>838</v>
      </c>
      <c r="E114" s="37" t="s">
        <v>633</v>
      </c>
      <c r="F114" s="50">
        <v>759984.02179999999</v>
      </c>
      <c r="G114" s="51">
        <v>2995916708</v>
      </c>
      <c r="H114" s="52">
        <v>2</v>
      </c>
      <c r="I114" s="52">
        <v>2</v>
      </c>
      <c r="J114" s="53">
        <f t="shared" si="4"/>
        <v>599183.34160000004</v>
      </c>
      <c r="K114" s="53">
        <f t="shared" si="5"/>
        <v>180000</v>
      </c>
      <c r="L114" s="54">
        <f t="shared" si="6"/>
        <v>779183.34160000004</v>
      </c>
      <c r="M114" s="54">
        <f t="shared" si="7"/>
        <v>1539167.3634000001</v>
      </c>
    </row>
    <row r="115" spans="1:13" ht="23.25" customHeight="1" x14ac:dyDescent="0.2">
      <c r="A115" s="49">
        <v>109</v>
      </c>
      <c r="B115" s="37" t="s">
        <v>31</v>
      </c>
      <c r="C115" s="38" t="s">
        <v>267</v>
      </c>
      <c r="D115" s="38" t="s">
        <v>476</v>
      </c>
      <c r="E115" s="37" t="s">
        <v>633</v>
      </c>
      <c r="F115" s="50">
        <v>1300000</v>
      </c>
      <c r="G115" s="51">
        <v>0</v>
      </c>
      <c r="H115" s="52">
        <v>3</v>
      </c>
      <c r="I115" s="52">
        <v>3</v>
      </c>
      <c r="J115" s="53">
        <v>500000</v>
      </c>
      <c r="K115" s="53">
        <f t="shared" si="5"/>
        <v>270000</v>
      </c>
      <c r="L115" s="54">
        <f t="shared" si="6"/>
        <v>770000</v>
      </c>
      <c r="M115" s="54">
        <f t="shared" si="7"/>
        <v>2070000</v>
      </c>
    </row>
    <row r="116" spans="1:13" ht="23.25" customHeight="1" x14ac:dyDescent="0.2">
      <c r="A116" s="49">
        <v>110</v>
      </c>
      <c r="B116" s="37" t="s">
        <v>32</v>
      </c>
      <c r="C116" s="38" t="s">
        <v>268</v>
      </c>
      <c r="D116" s="38" t="s">
        <v>486</v>
      </c>
      <c r="E116" s="37" t="s">
        <v>633</v>
      </c>
      <c r="F116" s="50">
        <v>1160000</v>
      </c>
      <c r="G116" s="51">
        <v>7060772874</v>
      </c>
      <c r="H116" s="52">
        <v>4</v>
      </c>
      <c r="I116" s="52">
        <v>2</v>
      </c>
      <c r="J116" s="53">
        <f t="shared" ref="J116:J178" si="8">0.02%*G116</f>
        <v>1412154.5748000001</v>
      </c>
      <c r="K116" s="53">
        <f t="shared" si="5"/>
        <v>360000</v>
      </c>
      <c r="L116" s="54">
        <f t="shared" si="6"/>
        <v>1772154.5748000001</v>
      </c>
      <c r="M116" s="54">
        <f t="shared" si="7"/>
        <v>2932154.5748000001</v>
      </c>
    </row>
    <row r="117" spans="1:13" ht="23.25" customHeight="1" x14ac:dyDescent="0.2">
      <c r="A117" s="49">
        <v>111</v>
      </c>
      <c r="B117" s="37" t="s">
        <v>839</v>
      </c>
      <c r="C117" s="38" t="s">
        <v>840</v>
      </c>
      <c r="D117" s="38" t="s">
        <v>486</v>
      </c>
      <c r="E117" s="37" t="s">
        <v>633</v>
      </c>
      <c r="F117" s="50">
        <v>0</v>
      </c>
      <c r="G117" s="51">
        <v>0</v>
      </c>
      <c r="H117" s="52">
        <v>1</v>
      </c>
      <c r="I117" s="52">
        <v>1</v>
      </c>
      <c r="J117" s="53">
        <v>500000</v>
      </c>
      <c r="K117" s="53">
        <f t="shared" si="5"/>
        <v>90000</v>
      </c>
      <c r="L117" s="54">
        <f t="shared" si="6"/>
        <v>590000</v>
      </c>
      <c r="M117" s="54">
        <f t="shared" si="7"/>
        <v>590000</v>
      </c>
    </row>
    <row r="118" spans="1:13" ht="23.25" customHeight="1" x14ac:dyDescent="0.2">
      <c r="A118" s="49">
        <v>112</v>
      </c>
      <c r="B118" s="37" t="s">
        <v>33</v>
      </c>
      <c r="C118" s="38" t="s">
        <v>269</v>
      </c>
      <c r="D118" s="38" t="s">
        <v>492</v>
      </c>
      <c r="E118" s="37" t="s">
        <v>633</v>
      </c>
      <c r="F118" s="50">
        <v>740000</v>
      </c>
      <c r="G118" s="51">
        <v>1997997446</v>
      </c>
      <c r="H118" s="52">
        <v>3</v>
      </c>
      <c r="I118" s="52">
        <v>3</v>
      </c>
      <c r="J118" s="53">
        <v>500000</v>
      </c>
      <c r="K118" s="53">
        <f t="shared" si="5"/>
        <v>270000</v>
      </c>
      <c r="L118" s="54">
        <f t="shared" si="6"/>
        <v>770000</v>
      </c>
      <c r="M118" s="54">
        <f t="shared" si="7"/>
        <v>1510000</v>
      </c>
    </row>
    <row r="119" spans="1:13" ht="23.25" customHeight="1" x14ac:dyDescent="0.2">
      <c r="A119" s="49">
        <v>113</v>
      </c>
      <c r="B119" s="37" t="s">
        <v>35</v>
      </c>
      <c r="C119" s="38" t="s">
        <v>271</v>
      </c>
      <c r="D119" s="38" t="s">
        <v>495</v>
      </c>
      <c r="E119" s="37" t="s">
        <v>633</v>
      </c>
      <c r="F119" s="50">
        <v>3734196.8348000003</v>
      </c>
      <c r="G119" s="51">
        <v>27677337326</v>
      </c>
      <c r="H119" s="52">
        <v>107</v>
      </c>
      <c r="I119" s="52">
        <v>10</v>
      </c>
      <c r="J119" s="53">
        <f t="shared" si="8"/>
        <v>5535467.4652000004</v>
      </c>
      <c r="K119" s="53">
        <f t="shared" si="5"/>
        <v>9630000</v>
      </c>
      <c r="L119" s="54">
        <f t="shared" si="6"/>
        <v>15165467.4652</v>
      </c>
      <c r="M119" s="54">
        <f t="shared" si="7"/>
        <v>18899664.300000001</v>
      </c>
    </row>
    <row r="120" spans="1:13" ht="23.25" customHeight="1" x14ac:dyDescent="0.2">
      <c r="A120" s="49">
        <v>114</v>
      </c>
      <c r="B120" s="37" t="s">
        <v>841</v>
      </c>
      <c r="C120" s="38" t="s">
        <v>842</v>
      </c>
      <c r="D120" s="38" t="s">
        <v>483</v>
      </c>
      <c r="E120" s="37" t="s">
        <v>633</v>
      </c>
      <c r="F120" s="50">
        <v>0</v>
      </c>
      <c r="G120" s="51">
        <v>954855523</v>
      </c>
      <c r="H120" s="52">
        <v>2</v>
      </c>
      <c r="I120" s="52">
        <v>2</v>
      </c>
      <c r="J120" s="53">
        <v>500000</v>
      </c>
      <c r="K120" s="53">
        <f t="shared" si="5"/>
        <v>180000</v>
      </c>
      <c r="L120" s="54">
        <f t="shared" si="6"/>
        <v>680000</v>
      </c>
      <c r="M120" s="54">
        <f t="shared" si="7"/>
        <v>680000</v>
      </c>
    </row>
    <row r="121" spans="1:13" ht="23.25" customHeight="1" x14ac:dyDescent="0.2">
      <c r="A121" s="49">
        <v>115</v>
      </c>
      <c r="B121" s="37" t="s">
        <v>36</v>
      </c>
      <c r="C121" s="38" t="s">
        <v>272</v>
      </c>
      <c r="D121" s="38" t="s">
        <v>843</v>
      </c>
      <c r="E121" s="37" t="s">
        <v>633</v>
      </c>
      <c r="F121" s="50">
        <v>900000</v>
      </c>
      <c r="G121" s="51">
        <v>7142151413</v>
      </c>
      <c r="H121" s="52">
        <v>5</v>
      </c>
      <c r="I121" s="52">
        <v>5</v>
      </c>
      <c r="J121" s="53">
        <f t="shared" si="8"/>
        <v>1428430.2826</v>
      </c>
      <c r="K121" s="53">
        <f t="shared" si="5"/>
        <v>450000</v>
      </c>
      <c r="L121" s="54">
        <f t="shared" si="6"/>
        <v>1878430.2826</v>
      </c>
      <c r="M121" s="54">
        <f t="shared" si="7"/>
        <v>2778430.2826</v>
      </c>
    </row>
    <row r="122" spans="1:13" ht="23.25" customHeight="1" x14ac:dyDescent="0.2">
      <c r="A122" s="49">
        <v>116</v>
      </c>
      <c r="B122" s="37" t="s">
        <v>37</v>
      </c>
      <c r="C122" s="38" t="s">
        <v>273</v>
      </c>
      <c r="D122" s="38" t="s">
        <v>491</v>
      </c>
      <c r="E122" s="37" t="s">
        <v>633</v>
      </c>
      <c r="F122" s="50">
        <v>740000</v>
      </c>
      <c r="G122" s="51">
        <v>3313853474</v>
      </c>
      <c r="H122" s="52">
        <v>10</v>
      </c>
      <c r="I122" s="52">
        <v>10</v>
      </c>
      <c r="J122" s="53">
        <f t="shared" si="8"/>
        <v>662770.69480000006</v>
      </c>
      <c r="K122" s="53">
        <f t="shared" si="5"/>
        <v>900000</v>
      </c>
      <c r="L122" s="54">
        <f t="shared" si="6"/>
        <v>1562770.6948000002</v>
      </c>
      <c r="M122" s="54">
        <f t="shared" si="7"/>
        <v>2302770.6948000002</v>
      </c>
    </row>
    <row r="123" spans="1:13" ht="23.25" customHeight="1" x14ac:dyDescent="0.2">
      <c r="A123" s="49">
        <v>117</v>
      </c>
      <c r="B123" s="37" t="s">
        <v>844</v>
      </c>
      <c r="C123" s="38" t="s">
        <v>845</v>
      </c>
      <c r="D123" s="38" t="s">
        <v>846</v>
      </c>
      <c r="E123" s="37" t="s">
        <v>633</v>
      </c>
      <c r="F123" s="50">
        <v>0</v>
      </c>
      <c r="G123" s="51">
        <v>1080000283</v>
      </c>
      <c r="H123" s="52">
        <v>2</v>
      </c>
      <c r="I123" s="52">
        <v>2</v>
      </c>
      <c r="J123" s="53">
        <v>500000</v>
      </c>
      <c r="K123" s="53">
        <f t="shared" si="5"/>
        <v>180000</v>
      </c>
      <c r="L123" s="54">
        <f t="shared" si="6"/>
        <v>680000</v>
      </c>
      <c r="M123" s="54">
        <f t="shared" si="7"/>
        <v>680000</v>
      </c>
    </row>
    <row r="124" spans="1:13" ht="23.25" customHeight="1" x14ac:dyDescent="0.2">
      <c r="A124" s="49">
        <v>118</v>
      </c>
      <c r="B124" s="37" t="s">
        <v>38</v>
      </c>
      <c r="C124" s="38" t="s">
        <v>274</v>
      </c>
      <c r="D124" s="38" t="s">
        <v>485</v>
      </c>
      <c r="E124" s="37" t="s">
        <v>633</v>
      </c>
      <c r="F124" s="50">
        <v>660000</v>
      </c>
      <c r="G124" s="51">
        <v>2000743221</v>
      </c>
      <c r="H124" s="52">
        <v>9</v>
      </c>
      <c r="I124" s="52">
        <v>1</v>
      </c>
      <c r="J124" s="53">
        <v>500000</v>
      </c>
      <c r="K124" s="53">
        <f t="shared" si="5"/>
        <v>810000</v>
      </c>
      <c r="L124" s="54">
        <f t="shared" si="6"/>
        <v>1310000</v>
      </c>
      <c r="M124" s="54">
        <f t="shared" si="7"/>
        <v>1970000</v>
      </c>
    </row>
    <row r="125" spans="1:13" ht="23.25" customHeight="1" x14ac:dyDescent="0.2">
      <c r="A125" s="49">
        <v>119</v>
      </c>
      <c r="B125" s="37" t="s">
        <v>39</v>
      </c>
      <c r="C125" s="38" t="s">
        <v>275</v>
      </c>
      <c r="D125" s="38" t="s">
        <v>474</v>
      </c>
      <c r="E125" s="37" t="s">
        <v>633</v>
      </c>
      <c r="F125" s="50">
        <v>740000</v>
      </c>
      <c r="G125" s="51">
        <v>2048486274</v>
      </c>
      <c r="H125" s="52">
        <v>1</v>
      </c>
      <c r="I125" s="52">
        <v>1</v>
      </c>
      <c r="J125" s="53">
        <v>500000</v>
      </c>
      <c r="K125" s="53">
        <f t="shared" si="5"/>
        <v>90000</v>
      </c>
      <c r="L125" s="54">
        <f t="shared" si="6"/>
        <v>590000</v>
      </c>
      <c r="M125" s="54">
        <f t="shared" si="7"/>
        <v>1330000</v>
      </c>
    </row>
    <row r="126" spans="1:13" ht="23.25" customHeight="1" x14ac:dyDescent="0.2">
      <c r="A126" s="49">
        <v>120</v>
      </c>
      <c r="B126" s="37" t="s">
        <v>40</v>
      </c>
      <c r="C126" s="38" t="s">
        <v>276</v>
      </c>
      <c r="D126" s="38" t="s">
        <v>497</v>
      </c>
      <c r="E126" s="37" t="s">
        <v>633</v>
      </c>
      <c r="F126" s="50">
        <v>1799600</v>
      </c>
      <c r="G126" s="51">
        <v>4996000000</v>
      </c>
      <c r="H126" s="52">
        <v>10</v>
      </c>
      <c r="I126" s="52">
        <v>10</v>
      </c>
      <c r="J126" s="53">
        <f t="shared" si="8"/>
        <v>999200</v>
      </c>
      <c r="K126" s="53">
        <f t="shared" si="5"/>
        <v>900000</v>
      </c>
      <c r="L126" s="54">
        <f t="shared" si="6"/>
        <v>1899200</v>
      </c>
      <c r="M126" s="54">
        <f t="shared" si="7"/>
        <v>3698800</v>
      </c>
    </row>
    <row r="127" spans="1:13" ht="23.25" customHeight="1" x14ac:dyDescent="0.2">
      <c r="A127" s="49">
        <v>121</v>
      </c>
      <c r="B127" s="37" t="s">
        <v>41</v>
      </c>
      <c r="C127" s="38" t="s">
        <v>277</v>
      </c>
      <c r="D127" s="38" t="s">
        <v>847</v>
      </c>
      <c r="E127" s="37" t="s">
        <v>633</v>
      </c>
      <c r="F127" s="50">
        <v>3584635.2712000003</v>
      </c>
      <c r="G127" s="51">
        <v>9730919925</v>
      </c>
      <c r="H127" s="52">
        <v>3</v>
      </c>
      <c r="I127" s="52">
        <v>3</v>
      </c>
      <c r="J127" s="53">
        <f t="shared" si="8"/>
        <v>1946183.9850000001</v>
      </c>
      <c r="K127" s="53">
        <f t="shared" si="5"/>
        <v>270000</v>
      </c>
      <c r="L127" s="54">
        <f t="shared" si="6"/>
        <v>2216183.9850000003</v>
      </c>
      <c r="M127" s="54">
        <f t="shared" si="7"/>
        <v>5800819.2562000006</v>
      </c>
    </row>
    <row r="128" spans="1:13" ht="23.25" customHeight="1" x14ac:dyDescent="0.2">
      <c r="A128" s="49">
        <v>122</v>
      </c>
      <c r="B128" s="37" t="s">
        <v>848</v>
      </c>
      <c r="C128" s="38" t="s">
        <v>849</v>
      </c>
      <c r="D128" s="38" t="s">
        <v>850</v>
      </c>
      <c r="E128" s="37" t="s">
        <v>633</v>
      </c>
      <c r="F128" s="50">
        <v>0</v>
      </c>
      <c r="G128" s="51">
        <v>2897674842</v>
      </c>
      <c r="H128" s="52">
        <v>9</v>
      </c>
      <c r="I128" s="52">
        <v>9</v>
      </c>
      <c r="J128" s="53">
        <f t="shared" si="8"/>
        <v>579534.96840000001</v>
      </c>
      <c r="K128" s="53">
        <f t="shared" si="5"/>
        <v>810000</v>
      </c>
      <c r="L128" s="54">
        <f t="shared" si="6"/>
        <v>1389534.9684000001</v>
      </c>
      <c r="M128" s="54">
        <f t="shared" si="7"/>
        <v>1389534.9684000001</v>
      </c>
    </row>
    <row r="129" spans="1:13" ht="23.25" customHeight="1" x14ac:dyDescent="0.2">
      <c r="A129" s="49">
        <v>123</v>
      </c>
      <c r="B129" s="37" t="s">
        <v>42</v>
      </c>
      <c r="C129" s="38" t="s">
        <v>278</v>
      </c>
      <c r="D129" s="38" t="s">
        <v>483</v>
      </c>
      <c r="E129" s="37" t="s">
        <v>633</v>
      </c>
      <c r="F129" s="50">
        <v>0</v>
      </c>
      <c r="G129" s="51">
        <v>4125015334</v>
      </c>
      <c r="H129" s="52">
        <v>5</v>
      </c>
      <c r="I129" s="52">
        <v>5</v>
      </c>
      <c r="J129" s="53">
        <f t="shared" si="8"/>
        <v>825003.06680000003</v>
      </c>
      <c r="K129" s="53">
        <f t="shared" si="5"/>
        <v>450000</v>
      </c>
      <c r="L129" s="54">
        <f t="shared" si="6"/>
        <v>1275003.0668000001</v>
      </c>
      <c r="M129" s="54">
        <f t="shared" si="7"/>
        <v>1275003.0668000001</v>
      </c>
    </row>
    <row r="130" spans="1:13" ht="23.25" customHeight="1" x14ac:dyDescent="0.2">
      <c r="A130" s="49">
        <v>124</v>
      </c>
      <c r="B130" s="37" t="s">
        <v>43</v>
      </c>
      <c r="C130" s="38" t="s">
        <v>279</v>
      </c>
      <c r="D130" s="38" t="s">
        <v>487</v>
      </c>
      <c r="E130" s="37" t="s">
        <v>633</v>
      </c>
      <c r="F130" s="50">
        <v>1391011.8906</v>
      </c>
      <c r="G130" s="51">
        <v>3112720946</v>
      </c>
      <c r="H130" s="52">
        <v>10</v>
      </c>
      <c r="I130" s="52">
        <v>10</v>
      </c>
      <c r="J130" s="53">
        <f t="shared" si="8"/>
        <v>622544.18920000002</v>
      </c>
      <c r="K130" s="53">
        <f t="shared" si="5"/>
        <v>900000</v>
      </c>
      <c r="L130" s="54">
        <f t="shared" si="6"/>
        <v>1522544.1891999999</v>
      </c>
      <c r="M130" s="54">
        <f t="shared" si="7"/>
        <v>2913556.0797999999</v>
      </c>
    </row>
    <row r="131" spans="1:13" ht="23.25" customHeight="1" x14ac:dyDescent="0.2">
      <c r="A131" s="49">
        <v>125</v>
      </c>
      <c r="B131" s="37" t="s">
        <v>851</v>
      </c>
      <c r="C131" s="38" t="s">
        <v>852</v>
      </c>
      <c r="D131" s="38" t="s">
        <v>474</v>
      </c>
      <c r="E131" s="37" t="s">
        <v>633</v>
      </c>
      <c r="F131" s="50">
        <v>0</v>
      </c>
      <c r="G131" s="51">
        <v>6501751269</v>
      </c>
      <c r="H131" s="52">
        <v>5</v>
      </c>
      <c r="I131" s="52">
        <v>5</v>
      </c>
      <c r="J131" s="53">
        <f t="shared" si="8"/>
        <v>1300350.2538000001</v>
      </c>
      <c r="K131" s="53">
        <f t="shared" si="5"/>
        <v>450000</v>
      </c>
      <c r="L131" s="54">
        <f t="shared" si="6"/>
        <v>1750350.2538000001</v>
      </c>
      <c r="M131" s="54">
        <f t="shared" si="7"/>
        <v>1750350.2538000001</v>
      </c>
    </row>
    <row r="132" spans="1:13" ht="23.25" customHeight="1" x14ac:dyDescent="0.2">
      <c r="A132" s="49">
        <v>126</v>
      </c>
      <c r="B132" s="37" t="s">
        <v>44</v>
      </c>
      <c r="C132" s="38" t="s">
        <v>280</v>
      </c>
      <c r="D132" s="38" t="s">
        <v>853</v>
      </c>
      <c r="E132" s="37" t="s">
        <v>633</v>
      </c>
      <c r="F132" s="50">
        <v>2402120.3338000001</v>
      </c>
      <c r="G132" s="51">
        <v>8678645299</v>
      </c>
      <c r="H132" s="52">
        <v>3</v>
      </c>
      <c r="I132" s="52">
        <v>3</v>
      </c>
      <c r="J132" s="53">
        <f t="shared" si="8"/>
        <v>1735729.0598000002</v>
      </c>
      <c r="K132" s="53">
        <f t="shared" si="5"/>
        <v>270000</v>
      </c>
      <c r="L132" s="54">
        <f t="shared" si="6"/>
        <v>2005729.0598000002</v>
      </c>
      <c r="M132" s="54">
        <f t="shared" si="7"/>
        <v>4407849.3936000001</v>
      </c>
    </row>
    <row r="133" spans="1:13" ht="23.25" customHeight="1" x14ac:dyDescent="0.2">
      <c r="A133" s="49">
        <v>127</v>
      </c>
      <c r="B133" s="37" t="s">
        <v>47</v>
      </c>
      <c r="C133" s="38" t="s">
        <v>283</v>
      </c>
      <c r="D133" s="38" t="s">
        <v>498</v>
      </c>
      <c r="E133" s="37" t="s">
        <v>633</v>
      </c>
      <c r="F133" s="50">
        <v>900000</v>
      </c>
      <c r="G133" s="51">
        <v>1000000000</v>
      </c>
      <c r="H133" s="52">
        <v>5</v>
      </c>
      <c r="I133" s="52">
        <v>5</v>
      </c>
      <c r="J133" s="53">
        <v>500000</v>
      </c>
      <c r="K133" s="53">
        <f t="shared" si="5"/>
        <v>450000</v>
      </c>
      <c r="L133" s="54">
        <f t="shared" si="6"/>
        <v>950000</v>
      </c>
      <c r="M133" s="54">
        <f t="shared" si="7"/>
        <v>1850000</v>
      </c>
    </row>
    <row r="134" spans="1:13" ht="23.25" customHeight="1" x14ac:dyDescent="0.2">
      <c r="A134" s="49">
        <v>128</v>
      </c>
      <c r="B134" s="37" t="s">
        <v>48</v>
      </c>
      <c r="C134" s="38" t="s">
        <v>284</v>
      </c>
      <c r="D134" s="38" t="s">
        <v>479</v>
      </c>
      <c r="E134" s="37" t="s">
        <v>633</v>
      </c>
      <c r="F134" s="50">
        <v>1079280.6230000001</v>
      </c>
      <c r="G134" s="51">
        <v>1489019709</v>
      </c>
      <c r="H134" s="52">
        <v>5</v>
      </c>
      <c r="I134" s="52">
        <v>5</v>
      </c>
      <c r="J134" s="53">
        <v>500000</v>
      </c>
      <c r="K134" s="53">
        <f t="shared" si="5"/>
        <v>450000</v>
      </c>
      <c r="L134" s="54">
        <f t="shared" si="6"/>
        <v>950000</v>
      </c>
      <c r="M134" s="54">
        <f t="shared" si="7"/>
        <v>2029280.6230000001</v>
      </c>
    </row>
    <row r="135" spans="1:13" ht="23.25" customHeight="1" x14ac:dyDescent="0.2">
      <c r="A135" s="49">
        <v>129</v>
      </c>
      <c r="B135" s="37" t="s">
        <v>49</v>
      </c>
      <c r="C135" s="38" t="s">
        <v>285</v>
      </c>
      <c r="D135" s="38" t="s">
        <v>499</v>
      </c>
      <c r="E135" s="37" t="s">
        <v>633</v>
      </c>
      <c r="F135" s="50">
        <v>0</v>
      </c>
      <c r="G135" s="51">
        <v>1136110510</v>
      </c>
      <c r="H135" s="52">
        <v>21</v>
      </c>
      <c r="I135" s="52">
        <v>5</v>
      </c>
      <c r="J135" s="53">
        <v>500000</v>
      </c>
      <c r="K135" s="53">
        <f t="shared" si="5"/>
        <v>1890000</v>
      </c>
      <c r="L135" s="54">
        <f t="shared" si="6"/>
        <v>2390000</v>
      </c>
      <c r="M135" s="54">
        <f t="shared" si="7"/>
        <v>2390000</v>
      </c>
    </row>
    <row r="136" spans="1:13" ht="23.25" customHeight="1" x14ac:dyDescent="0.2">
      <c r="A136" s="49">
        <v>130</v>
      </c>
      <c r="B136" s="37" t="s">
        <v>50</v>
      </c>
      <c r="C136" s="38" t="s">
        <v>286</v>
      </c>
      <c r="D136" s="38" t="s">
        <v>479</v>
      </c>
      <c r="E136" s="37" t="s">
        <v>633</v>
      </c>
      <c r="F136" s="50">
        <v>1398927.2006000001</v>
      </c>
      <c r="G136" s="51">
        <v>4934343903</v>
      </c>
      <c r="H136" s="52">
        <v>5</v>
      </c>
      <c r="I136" s="52">
        <v>5</v>
      </c>
      <c r="J136" s="53">
        <f t="shared" si="8"/>
        <v>986868.78060000006</v>
      </c>
      <c r="K136" s="53">
        <f t="shared" ref="K136:K199" si="9">H136*90000</f>
        <v>450000</v>
      </c>
      <c r="L136" s="54">
        <f t="shared" ref="L136:L199" si="10">J136+K136</f>
        <v>1436868.7806000002</v>
      </c>
      <c r="M136" s="54">
        <f t="shared" ref="M136:M199" si="11">F136+L136</f>
        <v>2835795.9812000003</v>
      </c>
    </row>
    <row r="137" spans="1:13" ht="23.25" customHeight="1" x14ac:dyDescent="0.2">
      <c r="A137" s="49">
        <v>131</v>
      </c>
      <c r="B137" s="37" t="s">
        <v>51</v>
      </c>
      <c r="C137" s="38" t="s">
        <v>287</v>
      </c>
      <c r="D137" s="38" t="s">
        <v>477</v>
      </c>
      <c r="E137" s="37" t="s">
        <v>633</v>
      </c>
      <c r="F137" s="50">
        <v>3239150</v>
      </c>
      <c r="G137" s="51">
        <v>2102080933</v>
      </c>
      <c r="H137" s="52">
        <v>17</v>
      </c>
      <c r="I137" s="52">
        <v>5</v>
      </c>
      <c r="J137" s="53">
        <v>500000</v>
      </c>
      <c r="K137" s="53">
        <f t="shared" si="9"/>
        <v>1530000</v>
      </c>
      <c r="L137" s="54">
        <f t="shared" si="10"/>
        <v>2030000</v>
      </c>
      <c r="M137" s="54">
        <f t="shared" si="11"/>
        <v>5269150</v>
      </c>
    </row>
    <row r="138" spans="1:13" ht="23.25" customHeight="1" x14ac:dyDescent="0.2">
      <c r="A138" s="49">
        <v>132</v>
      </c>
      <c r="B138" s="37" t="s">
        <v>52</v>
      </c>
      <c r="C138" s="38" t="s">
        <v>288</v>
      </c>
      <c r="D138" s="38" t="s">
        <v>500</v>
      </c>
      <c r="E138" s="37" t="s">
        <v>633</v>
      </c>
      <c r="F138" s="50">
        <v>2420000</v>
      </c>
      <c r="G138" s="51">
        <v>447475913</v>
      </c>
      <c r="H138" s="52">
        <v>15</v>
      </c>
      <c r="I138" s="52">
        <v>0</v>
      </c>
      <c r="J138" s="53">
        <v>500000</v>
      </c>
      <c r="K138" s="53">
        <f t="shared" si="9"/>
        <v>1350000</v>
      </c>
      <c r="L138" s="54">
        <f t="shared" si="10"/>
        <v>1850000</v>
      </c>
      <c r="M138" s="54">
        <f t="shared" si="11"/>
        <v>4270000</v>
      </c>
    </row>
    <row r="139" spans="1:13" ht="23.25" customHeight="1" x14ac:dyDescent="0.2">
      <c r="A139" s="49">
        <v>133</v>
      </c>
      <c r="B139" s="37" t="s">
        <v>854</v>
      </c>
      <c r="C139" s="38" t="s">
        <v>855</v>
      </c>
      <c r="D139" s="38" t="s">
        <v>485</v>
      </c>
      <c r="E139" s="37" t="s">
        <v>633</v>
      </c>
      <c r="F139" s="50">
        <v>0</v>
      </c>
      <c r="G139" s="51">
        <v>961764050</v>
      </c>
      <c r="H139" s="52">
        <v>3</v>
      </c>
      <c r="I139" s="52">
        <v>3</v>
      </c>
      <c r="J139" s="53">
        <v>500000</v>
      </c>
      <c r="K139" s="53">
        <f t="shared" si="9"/>
        <v>270000</v>
      </c>
      <c r="L139" s="54">
        <f t="shared" si="10"/>
        <v>770000</v>
      </c>
      <c r="M139" s="54">
        <f t="shared" si="11"/>
        <v>770000</v>
      </c>
    </row>
    <row r="140" spans="1:13" ht="23.25" customHeight="1" x14ac:dyDescent="0.2">
      <c r="A140" s="49">
        <v>134</v>
      </c>
      <c r="B140" s="37" t="s">
        <v>53</v>
      </c>
      <c r="C140" s="38" t="s">
        <v>289</v>
      </c>
      <c r="D140" s="38" t="s">
        <v>501</v>
      </c>
      <c r="E140" s="37" t="s">
        <v>633</v>
      </c>
      <c r="F140" s="50">
        <v>1489873.3738000002</v>
      </c>
      <c r="G140" s="51">
        <v>6647366869</v>
      </c>
      <c r="H140" s="52">
        <v>3</v>
      </c>
      <c r="I140" s="52">
        <v>3</v>
      </c>
      <c r="J140" s="53">
        <f t="shared" si="8"/>
        <v>1329473.3738000002</v>
      </c>
      <c r="K140" s="53">
        <f t="shared" si="9"/>
        <v>270000</v>
      </c>
      <c r="L140" s="54">
        <f t="shared" si="10"/>
        <v>1599473.3738000002</v>
      </c>
      <c r="M140" s="54">
        <f t="shared" si="11"/>
        <v>3089346.7476000004</v>
      </c>
    </row>
    <row r="141" spans="1:13" ht="23.25" customHeight="1" x14ac:dyDescent="0.2">
      <c r="A141" s="49">
        <v>135</v>
      </c>
      <c r="B141" s="37" t="s">
        <v>147</v>
      </c>
      <c r="C141" s="38" t="s">
        <v>1032</v>
      </c>
      <c r="D141" s="38" t="s">
        <v>539</v>
      </c>
      <c r="E141" s="37" t="s">
        <v>633</v>
      </c>
      <c r="F141" s="50">
        <v>2500000</v>
      </c>
      <c r="G141" s="51">
        <v>1882891000</v>
      </c>
      <c r="H141" s="52">
        <v>0</v>
      </c>
      <c r="I141" s="52">
        <v>0</v>
      </c>
      <c r="J141" s="53">
        <v>500000</v>
      </c>
      <c r="K141" s="53">
        <f t="shared" si="9"/>
        <v>0</v>
      </c>
      <c r="L141" s="54">
        <f t="shared" si="10"/>
        <v>500000</v>
      </c>
      <c r="M141" s="54">
        <f t="shared" si="11"/>
        <v>3000000</v>
      </c>
    </row>
    <row r="142" spans="1:13" ht="23.25" customHeight="1" x14ac:dyDescent="0.2">
      <c r="A142" s="49">
        <v>136</v>
      </c>
      <c r="B142" s="37" t="s">
        <v>54</v>
      </c>
      <c r="C142" s="38" t="s">
        <v>290</v>
      </c>
      <c r="D142" s="38" t="s">
        <v>502</v>
      </c>
      <c r="E142" s="37" t="s">
        <v>633</v>
      </c>
      <c r="F142" s="50">
        <v>913085.25879999995</v>
      </c>
      <c r="G142" s="51">
        <v>2246279835</v>
      </c>
      <c r="H142" s="52">
        <v>18</v>
      </c>
      <c r="I142" s="52">
        <v>2</v>
      </c>
      <c r="J142" s="53">
        <v>500000</v>
      </c>
      <c r="K142" s="53">
        <f t="shared" si="9"/>
        <v>1620000</v>
      </c>
      <c r="L142" s="54">
        <f t="shared" si="10"/>
        <v>2120000</v>
      </c>
      <c r="M142" s="54">
        <f t="shared" si="11"/>
        <v>3033085.2588</v>
      </c>
    </row>
    <row r="143" spans="1:13" ht="23.25" customHeight="1" x14ac:dyDescent="0.2">
      <c r="A143" s="49">
        <v>137</v>
      </c>
      <c r="B143" s="37" t="s">
        <v>856</v>
      </c>
      <c r="C143" s="38" t="s">
        <v>857</v>
      </c>
      <c r="D143" s="38" t="s">
        <v>858</v>
      </c>
      <c r="E143" s="37" t="s">
        <v>633</v>
      </c>
      <c r="F143" s="50">
        <v>0</v>
      </c>
      <c r="G143" s="51">
        <v>998724816</v>
      </c>
      <c r="H143" s="52">
        <v>1</v>
      </c>
      <c r="I143" s="52">
        <v>1</v>
      </c>
      <c r="J143" s="53">
        <v>500000</v>
      </c>
      <c r="K143" s="53">
        <f t="shared" si="9"/>
        <v>90000</v>
      </c>
      <c r="L143" s="54">
        <f t="shared" si="10"/>
        <v>590000</v>
      </c>
      <c r="M143" s="54">
        <f t="shared" si="11"/>
        <v>590000</v>
      </c>
    </row>
    <row r="144" spans="1:13" ht="23.25" customHeight="1" x14ac:dyDescent="0.2">
      <c r="A144" s="49">
        <v>138</v>
      </c>
      <c r="B144" s="37" t="s">
        <v>859</v>
      </c>
      <c r="C144" s="38" t="s">
        <v>860</v>
      </c>
      <c r="D144" s="38" t="s">
        <v>476</v>
      </c>
      <c r="E144" s="37" t="s">
        <v>633</v>
      </c>
      <c r="F144" s="50">
        <v>0</v>
      </c>
      <c r="G144" s="51">
        <v>859599505</v>
      </c>
      <c r="H144" s="52">
        <v>5</v>
      </c>
      <c r="I144" s="52">
        <v>2</v>
      </c>
      <c r="J144" s="53">
        <v>500000</v>
      </c>
      <c r="K144" s="53">
        <f t="shared" si="9"/>
        <v>450000</v>
      </c>
      <c r="L144" s="54">
        <f t="shared" si="10"/>
        <v>950000</v>
      </c>
      <c r="M144" s="54">
        <f t="shared" si="11"/>
        <v>950000</v>
      </c>
    </row>
    <row r="145" spans="1:13" ht="23.25" customHeight="1" x14ac:dyDescent="0.2">
      <c r="A145" s="49">
        <v>139</v>
      </c>
      <c r="B145" s="37" t="s">
        <v>861</v>
      </c>
      <c r="C145" s="38" t="s">
        <v>862</v>
      </c>
      <c r="D145" s="38" t="s">
        <v>863</v>
      </c>
      <c r="E145" s="37" t="s">
        <v>633</v>
      </c>
      <c r="F145" s="50">
        <v>0</v>
      </c>
      <c r="G145" s="51">
        <v>0</v>
      </c>
      <c r="H145" s="52">
        <v>2</v>
      </c>
      <c r="I145" s="52">
        <v>2</v>
      </c>
      <c r="J145" s="53">
        <v>500000</v>
      </c>
      <c r="K145" s="53">
        <f t="shared" si="9"/>
        <v>180000</v>
      </c>
      <c r="L145" s="54">
        <f t="shared" si="10"/>
        <v>680000</v>
      </c>
      <c r="M145" s="54">
        <f t="shared" si="11"/>
        <v>680000</v>
      </c>
    </row>
    <row r="146" spans="1:13" ht="23.25" customHeight="1" x14ac:dyDescent="0.2">
      <c r="A146" s="49">
        <v>140</v>
      </c>
      <c r="B146" s="37" t="s">
        <v>56</v>
      </c>
      <c r="C146" s="38" t="s">
        <v>292</v>
      </c>
      <c r="D146" s="38" t="s">
        <v>492</v>
      </c>
      <c r="E146" s="37" t="s">
        <v>633</v>
      </c>
      <c r="F146" s="50">
        <v>4972788.3052000003</v>
      </c>
      <c r="G146" s="51">
        <v>49862741441</v>
      </c>
      <c r="H146" s="52">
        <v>40</v>
      </c>
      <c r="I146" s="52">
        <v>5</v>
      </c>
      <c r="J146" s="53">
        <f t="shared" si="8"/>
        <v>9972548.2882000003</v>
      </c>
      <c r="K146" s="53">
        <f t="shared" si="9"/>
        <v>3600000</v>
      </c>
      <c r="L146" s="54">
        <f t="shared" si="10"/>
        <v>13572548.2882</v>
      </c>
      <c r="M146" s="54">
        <f t="shared" si="11"/>
        <v>18545336.593400002</v>
      </c>
    </row>
    <row r="147" spans="1:13" ht="23.25" customHeight="1" x14ac:dyDescent="0.2">
      <c r="A147" s="49">
        <v>141</v>
      </c>
      <c r="B147" s="37" t="s">
        <v>864</v>
      </c>
      <c r="C147" s="38" t="s">
        <v>865</v>
      </c>
      <c r="D147" s="38" t="s">
        <v>866</v>
      </c>
      <c r="E147" s="37" t="s">
        <v>633</v>
      </c>
      <c r="F147" s="50">
        <v>0</v>
      </c>
      <c r="G147" s="51">
        <v>274996408</v>
      </c>
      <c r="H147" s="52">
        <v>15</v>
      </c>
      <c r="I147" s="52">
        <v>5</v>
      </c>
      <c r="J147" s="53">
        <v>500000</v>
      </c>
      <c r="K147" s="53">
        <f t="shared" si="9"/>
        <v>1350000</v>
      </c>
      <c r="L147" s="54">
        <f t="shared" si="10"/>
        <v>1850000</v>
      </c>
      <c r="M147" s="54">
        <f t="shared" si="11"/>
        <v>1850000</v>
      </c>
    </row>
    <row r="148" spans="1:13" ht="23.25" customHeight="1" x14ac:dyDescent="0.2">
      <c r="A148" s="49">
        <v>142</v>
      </c>
      <c r="B148" s="37" t="s">
        <v>57</v>
      </c>
      <c r="C148" s="38" t="s">
        <v>293</v>
      </c>
      <c r="D148" s="38" t="s">
        <v>504</v>
      </c>
      <c r="E148" s="37" t="s">
        <v>633</v>
      </c>
      <c r="F148" s="50">
        <v>0</v>
      </c>
      <c r="G148" s="51">
        <v>1664616277</v>
      </c>
      <c r="H148" s="52">
        <v>5</v>
      </c>
      <c r="I148" s="52">
        <v>5</v>
      </c>
      <c r="J148" s="53">
        <v>500000</v>
      </c>
      <c r="K148" s="53">
        <f t="shared" si="9"/>
        <v>450000</v>
      </c>
      <c r="L148" s="54">
        <f t="shared" si="10"/>
        <v>950000</v>
      </c>
      <c r="M148" s="54">
        <f t="shared" si="11"/>
        <v>950000</v>
      </c>
    </row>
    <row r="149" spans="1:13" ht="23.25" customHeight="1" x14ac:dyDescent="0.2">
      <c r="A149" s="49">
        <v>143</v>
      </c>
      <c r="B149" s="37" t="s">
        <v>867</v>
      </c>
      <c r="C149" s="38" t="s">
        <v>868</v>
      </c>
      <c r="D149" s="38" t="s">
        <v>492</v>
      </c>
      <c r="E149" s="37" t="s">
        <v>633</v>
      </c>
      <c r="F149" s="50">
        <v>0</v>
      </c>
      <c r="G149" s="51">
        <v>8988390000</v>
      </c>
      <c r="H149" s="52">
        <v>3</v>
      </c>
      <c r="I149" s="52">
        <v>3</v>
      </c>
      <c r="J149" s="53">
        <f t="shared" si="8"/>
        <v>1797678</v>
      </c>
      <c r="K149" s="53">
        <f t="shared" si="9"/>
        <v>270000</v>
      </c>
      <c r="L149" s="54">
        <f t="shared" si="10"/>
        <v>2067678</v>
      </c>
      <c r="M149" s="54">
        <f t="shared" si="11"/>
        <v>2067678</v>
      </c>
    </row>
    <row r="150" spans="1:13" ht="23.25" customHeight="1" x14ac:dyDescent="0.2">
      <c r="A150" s="49">
        <v>144</v>
      </c>
      <c r="B150" s="37" t="s">
        <v>58</v>
      </c>
      <c r="C150" s="38" t="s">
        <v>294</v>
      </c>
      <c r="D150" s="38" t="s">
        <v>474</v>
      </c>
      <c r="E150" s="37" t="s">
        <v>633</v>
      </c>
      <c r="F150" s="50">
        <v>0</v>
      </c>
      <c r="G150" s="51">
        <v>0</v>
      </c>
      <c r="H150" s="52">
        <v>5</v>
      </c>
      <c r="I150" s="52">
        <v>5</v>
      </c>
      <c r="J150" s="53">
        <v>500000</v>
      </c>
      <c r="K150" s="53">
        <f t="shared" si="9"/>
        <v>450000</v>
      </c>
      <c r="L150" s="54">
        <f t="shared" si="10"/>
        <v>950000</v>
      </c>
      <c r="M150" s="54">
        <f t="shared" si="11"/>
        <v>950000</v>
      </c>
    </row>
    <row r="151" spans="1:13" ht="23.25" customHeight="1" x14ac:dyDescent="0.2">
      <c r="A151" s="49">
        <v>145</v>
      </c>
      <c r="B151" s="37" t="s">
        <v>61</v>
      </c>
      <c r="C151" s="38" t="s">
        <v>297</v>
      </c>
      <c r="D151" s="38" t="s">
        <v>507</v>
      </c>
      <c r="E151" s="37" t="s">
        <v>633</v>
      </c>
      <c r="F151" s="50">
        <v>900000</v>
      </c>
      <c r="G151" s="51">
        <v>2051859292</v>
      </c>
      <c r="H151" s="52">
        <v>5</v>
      </c>
      <c r="I151" s="52">
        <v>5</v>
      </c>
      <c r="J151" s="53">
        <v>500000</v>
      </c>
      <c r="K151" s="53">
        <f t="shared" si="9"/>
        <v>450000</v>
      </c>
      <c r="L151" s="54">
        <f t="shared" si="10"/>
        <v>950000</v>
      </c>
      <c r="M151" s="54">
        <f t="shared" si="11"/>
        <v>1850000</v>
      </c>
    </row>
    <row r="152" spans="1:13" ht="23.25" customHeight="1" x14ac:dyDescent="0.2">
      <c r="A152" s="49">
        <v>146</v>
      </c>
      <c r="B152" s="37" t="s">
        <v>869</v>
      </c>
      <c r="C152" s="38" t="s">
        <v>870</v>
      </c>
      <c r="D152" s="38" t="s">
        <v>871</v>
      </c>
      <c r="E152" s="37" t="s">
        <v>633</v>
      </c>
      <c r="F152" s="50">
        <v>0</v>
      </c>
      <c r="G152" s="51">
        <v>2070424455</v>
      </c>
      <c r="H152" s="52">
        <v>5</v>
      </c>
      <c r="I152" s="52">
        <v>2</v>
      </c>
      <c r="J152" s="53">
        <v>500000</v>
      </c>
      <c r="K152" s="53">
        <f t="shared" si="9"/>
        <v>450000</v>
      </c>
      <c r="L152" s="54">
        <f t="shared" si="10"/>
        <v>950000</v>
      </c>
      <c r="M152" s="54">
        <f t="shared" si="11"/>
        <v>950000</v>
      </c>
    </row>
    <row r="153" spans="1:13" ht="23.25" customHeight="1" x14ac:dyDescent="0.2">
      <c r="A153" s="49">
        <v>147</v>
      </c>
      <c r="B153" s="37" t="s">
        <v>872</v>
      </c>
      <c r="C153" s="38" t="s">
        <v>873</v>
      </c>
      <c r="D153" s="38" t="s">
        <v>503</v>
      </c>
      <c r="E153" s="37" t="s">
        <v>633</v>
      </c>
      <c r="F153" s="50">
        <v>0</v>
      </c>
      <c r="G153" s="51">
        <v>2371226506</v>
      </c>
      <c r="H153" s="52">
        <v>3</v>
      </c>
      <c r="I153" s="52">
        <v>3</v>
      </c>
      <c r="J153" s="53">
        <v>500000</v>
      </c>
      <c r="K153" s="53">
        <f t="shared" si="9"/>
        <v>270000</v>
      </c>
      <c r="L153" s="54">
        <f t="shared" si="10"/>
        <v>770000</v>
      </c>
      <c r="M153" s="54">
        <f t="shared" si="11"/>
        <v>770000</v>
      </c>
    </row>
    <row r="154" spans="1:13" ht="23.25" customHeight="1" x14ac:dyDescent="0.2">
      <c r="A154" s="49">
        <v>148</v>
      </c>
      <c r="B154" s="37" t="s">
        <v>62</v>
      </c>
      <c r="C154" s="38" t="s">
        <v>298</v>
      </c>
      <c r="D154" s="38" t="s">
        <v>496</v>
      </c>
      <c r="E154" s="37" t="s">
        <v>633</v>
      </c>
      <c r="F154" s="50">
        <v>3979697.5622</v>
      </c>
      <c r="G154" s="51">
        <v>19267719450</v>
      </c>
      <c r="H154" s="52">
        <v>3</v>
      </c>
      <c r="I154" s="52">
        <v>3</v>
      </c>
      <c r="J154" s="53">
        <f t="shared" si="8"/>
        <v>3853543.89</v>
      </c>
      <c r="K154" s="53">
        <f t="shared" si="9"/>
        <v>270000</v>
      </c>
      <c r="L154" s="54">
        <f t="shared" si="10"/>
        <v>4123543.89</v>
      </c>
      <c r="M154" s="54">
        <f t="shared" si="11"/>
        <v>8103241.4522000002</v>
      </c>
    </row>
    <row r="155" spans="1:13" ht="23.25" customHeight="1" x14ac:dyDescent="0.2">
      <c r="A155" s="49">
        <v>149</v>
      </c>
      <c r="B155" s="37" t="s">
        <v>65</v>
      </c>
      <c r="C155" s="38" t="s">
        <v>301</v>
      </c>
      <c r="D155" s="38" t="s">
        <v>474</v>
      </c>
      <c r="E155" s="37" t="s">
        <v>633</v>
      </c>
      <c r="F155" s="50">
        <v>1400000</v>
      </c>
      <c r="G155" s="51">
        <v>1793359042</v>
      </c>
      <c r="H155" s="52">
        <v>3</v>
      </c>
      <c r="I155" s="52">
        <v>3</v>
      </c>
      <c r="J155" s="53">
        <v>500000</v>
      </c>
      <c r="K155" s="53">
        <f t="shared" si="9"/>
        <v>270000</v>
      </c>
      <c r="L155" s="54">
        <f t="shared" si="10"/>
        <v>770000</v>
      </c>
      <c r="M155" s="54">
        <f t="shared" si="11"/>
        <v>2170000</v>
      </c>
    </row>
    <row r="156" spans="1:13" ht="23.25" customHeight="1" x14ac:dyDescent="0.2">
      <c r="A156" s="49">
        <v>150</v>
      </c>
      <c r="B156" s="37" t="s">
        <v>874</v>
      </c>
      <c r="C156" s="38" t="s">
        <v>875</v>
      </c>
      <c r="D156" s="38" t="s">
        <v>486</v>
      </c>
      <c r="E156" s="37" t="s">
        <v>633</v>
      </c>
      <c r="F156" s="50">
        <v>0</v>
      </c>
      <c r="G156" s="51">
        <v>11221914490</v>
      </c>
      <c r="H156" s="52">
        <v>1</v>
      </c>
      <c r="I156" s="52">
        <v>3</v>
      </c>
      <c r="J156" s="53">
        <f t="shared" si="8"/>
        <v>2244382.898</v>
      </c>
      <c r="K156" s="53">
        <f t="shared" si="9"/>
        <v>90000</v>
      </c>
      <c r="L156" s="54">
        <f t="shared" si="10"/>
        <v>2334382.898</v>
      </c>
      <c r="M156" s="54">
        <f t="shared" si="11"/>
        <v>2334382.898</v>
      </c>
    </row>
    <row r="157" spans="1:13" ht="23.25" customHeight="1" x14ac:dyDescent="0.2">
      <c r="A157" s="49">
        <v>151</v>
      </c>
      <c r="B157" s="37" t="s">
        <v>66</v>
      </c>
      <c r="C157" s="38" t="s">
        <v>302</v>
      </c>
      <c r="D157" s="38" t="s">
        <v>490</v>
      </c>
      <c r="E157" s="37" t="s">
        <v>633</v>
      </c>
      <c r="F157" s="50">
        <v>980000</v>
      </c>
      <c r="G157" s="51">
        <v>2534298423</v>
      </c>
      <c r="H157" s="52">
        <v>9</v>
      </c>
      <c r="I157" s="52">
        <v>5</v>
      </c>
      <c r="J157" s="53">
        <f t="shared" si="8"/>
        <v>506859.68460000004</v>
      </c>
      <c r="K157" s="53">
        <f t="shared" si="9"/>
        <v>810000</v>
      </c>
      <c r="L157" s="54">
        <f t="shared" si="10"/>
        <v>1316859.6846</v>
      </c>
      <c r="M157" s="54">
        <f t="shared" si="11"/>
        <v>2296859.6846000003</v>
      </c>
    </row>
    <row r="158" spans="1:13" ht="23.25" customHeight="1" x14ac:dyDescent="0.2">
      <c r="A158" s="49">
        <v>152</v>
      </c>
      <c r="B158" s="37" t="s">
        <v>67</v>
      </c>
      <c r="C158" s="38" t="s">
        <v>303</v>
      </c>
      <c r="D158" s="38" t="s">
        <v>485</v>
      </c>
      <c r="E158" s="37" t="s">
        <v>633</v>
      </c>
      <c r="F158" s="50">
        <v>3738140.4892000002</v>
      </c>
      <c r="G158" s="51">
        <v>8164336301</v>
      </c>
      <c r="H158" s="52">
        <v>16</v>
      </c>
      <c r="I158" s="52">
        <v>2</v>
      </c>
      <c r="J158" s="53">
        <f t="shared" si="8"/>
        <v>1632867.2602000001</v>
      </c>
      <c r="K158" s="53">
        <f t="shared" si="9"/>
        <v>1440000</v>
      </c>
      <c r="L158" s="54">
        <f t="shared" si="10"/>
        <v>3072867.2602000004</v>
      </c>
      <c r="M158" s="54">
        <f t="shared" si="11"/>
        <v>6811007.749400001</v>
      </c>
    </row>
    <row r="159" spans="1:13" ht="23.25" customHeight="1" x14ac:dyDescent="0.2">
      <c r="A159" s="49">
        <v>153</v>
      </c>
      <c r="B159" s="37" t="s">
        <v>68</v>
      </c>
      <c r="C159" s="38" t="s">
        <v>304</v>
      </c>
      <c r="D159" s="38" t="s">
        <v>509</v>
      </c>
      <c r="E159" s="37" t="s">
        <v>633</v>
      </c>
      <c r="F159" s="50">
        <v>0</v>
      </c>
      <c r="G159" s="51">
        <v>6404930303</v>
      </c>
      <c r="H159" s="52">
        <v>7</v>
      </c>
      <c r="I159" s="52">
        <v>3</v>
      </c>
      <c r="J159" s="53">
        <f t="shared" si="8"/>
        <v>1280986.0606</v>
      </c>
      <c r="K159" s="53">
        <f t="shared" si="9"/>
        <v>630000</v>
      </c>
      <c r="L159" s="54">
        <f t="shared" si="10"/>
        <v>1910986.0606</v>
      </c>
      <c r="M159" s="54">
        <f t="shared" si="11"/>
        <v>1910986.0606</v>
      </c>
    </row>
    <row r="160" spans="1:13" ht="23.25" customHeight="1" x14ac:dyDescent="0.2">
      <c r="A160" s="49">
        <v>154</v>
      </c>
      <c r="B160" s="37" t="s">
        <v>69</v>
      </c>
      <c r="C160" s="38" t="s">
        <v>305</v>
      </c>
      <c r="D160" s="38" t="s">
        <v>510</v>
      </c>
      <c r="E160" s="37" t="s">
        <v>633</v>
      </c>
      <c r="F160" s="50">
        <v>2955873.4</v>
      </c>
      <c r="G160" s="51">
        <v>657773737</v>
      </c>
      <c r="H160" s="52">
        <v>4</v>
      </c>
      <c r="I160" s="52">
        <v>3</v>
      </c>
      <c r="J160" s="53">
        <v>500000</v>
      </c>
      <c r="K160" s="53">
        <f t="shared" si="9"/>
        <v>360000</v>
      </c>
      <c r="L160" s="54">
        <f t="shared" si="10"/>
        <v>860000</v>
      </c>
      <c r="M160" s="54">
        <f t="shared" si="11"/>
        <v>3815873.4</v>
      </c>
    </row>
    <row r="161" spans="1:13" ht="23.25" customHeight="1" x14ac:dyDescent="0.2">
      <c r="A161" s="49">
        <v>155</v>
      </c>
      <c r="B161" s="37" t="s">
        <v>70</v>
      </c>
      <c r="C161" s="38" t="s">
        <v>306</v>
      </c>
      <c r="D161" s="38" t="s">
        <v>482</v>
      </c>
      <c r="E161" s="37" t="s">
        <v>633</v>
      </c>
      <c r="F161" s="50">
        <v>0</v>
      </c>
      <c r="G161" s="51">
        <v>3497943370</v>
      </c>
      <c r="H161" s="52">
        <v>5</v>
      </c>
      <c r="I161" s="52">
        <v>5</v>
      </c>
      <c r="J161" s="53">
        <f t="shared" si="8"/>
        <v>699588.674</v>
      </c>
      <c r="K161" s="53">
        <f t="shared" si="9"/>
        <v>450000</v>
      </c>
      <c r="L161" s="54">
        <f t="shared" si="10"/>
        <v>1149588.6740000001</v>
      </c>
      <c r="M161" s="54">
        <f t="shared" si="11"/>
        <v>1149588.6740000001</v>
      </c>
    </row>
    <row r="162" spans="1:13" ht="23.25" customHeight="1" x14ac:dyDescent="0.2">
      <c r="A162" s="49">
        <v>156</v>
      </c>
      <c r="B162" s="37" t="s">
        <v>71</v>
      </c>
      <c r="C162" s="38" t="s">
        <v>307</v>
      </c>
      <c r="D162" s="38" t="s">
        <v>876</v>
      </c>
      <c r="E162" s="37" t="s">
        <v>633</v>
      </c>
      <c r="F162" s="50">
        <v>4436914.5197999999</v>
      </c>
      <c r="G162" s="51">
        <v>8920257568</v>
      </c>
      <c r="H162" s="52">
        <v>10</v>
      </c>
      <c r="I162" s="52">
        <v>1</v>
      </c>
      <c r="J162" s="53">
        <f t="shared" si="8"/>
        <v>1784051.5136000002</v>
      </c>
      <c r="K162" s="53">
        <f t="shared" si="9"/>
        <v>900000</v>
      </c>
      <c r="L162" s="54">
        <f t="shared" si="10"/>
        <v>2684051.5136000002</v>
      </c>
      <c r="M162" s="54">
        <f t="shared" si="11"/>
        <v>7120966.0334000001</v>
      </c>
    </row>
    <row r="163" spans="1:13" ht="23.25" customHeight="1" x14ac:dyDescent="0.2">
      <c r="A163" s="49">
        <v>157</v>
      </c>
      <c r="B163" s="37" t="s">
        <v>72</v>
      </c>
      <c r="C163" s="38" t="s">
        <v>308</v>
      </c>
      <c r="D163" s="38" t="s">
        <v>511</v>
      </c>
      <c r="E163" s="37" t="s">
        <v>633</v>
      </c>
      <c r="F163" s="50">
        <v>1680649.8067999999</v>
      </c>
      <c r="G163" s="51">
        <v>5696411855</v>
      </c>
      <c r="H163" s="52">
        <v>27</v>
      </c>
      <c r="I163" s="52">
        <v>5</v>
      </c>
      <c r="J163" s="53">
        <f t="shared" si="8"/>
        <v>1139282.371</v>
      </c>
      <c r="K163" s="53">
        <f t="shared" si="9"/>
        <v>2430000</v>
      </c>
      <c r="L163" s="54">
        <f t="shared" si="10"/>
        <v>3569282.3710000003</v>
      </c>
      <c r="M163" s="54">
        <f t="shared" si="11"/>
        <v>5249932.1777999997</v>
      </c>
    </row>
    <row r="164" spans="1:13" ht="23.25" customHeight="1" x14ac:dyDescent="0.2">
      <c r="A164" s="49">
        <v>158</v>
      </c>
      <c r="B164" s="37" t="s">
        <v>73</v>
      </c>
      <c r="C164" s="38" t="s">
        <v>309</v>
      </c>
      <c r="D164" s="38" t="s">
        <v>486</v>
      </c>
      <c r="E164" s="37" t="s">
        <v>633</v>
      </c>
      <c r="F164" s="50">
        <v>6852990.0184000004</v>
      </c>
      <c r="G164" s="51">
        <v>10274459114</v>
      </c>
      <c r="H164" s="52">
        <v>6</v>
      </c>
      <c r="I164" s="52">
        <v>5</v>
      </c>
      <c r="J164" s="53">
        <f t="shared" si="8"/>
        <v>2054891.8228000002</v>
      </c>
      <c r="K164" s="53">
        <f t="shared" si="9"/>
        <v>540000</v>
      </c>
      <c r="L164" s="54">
        <f t="shared" si="10"/>
        <v>2594891.8228000002</v>
      </c>
      <c r="M164" s="54">
        <f t="shared" si="11"/>
        <v>9447881.8412000015</v>
      </c>
    </row>
    <row r="165" spans="1:13" ht="23.25" customHeight="1" x14ac:dyDescent="0.2">
      <c r="A165" s="49">
        <v>159</v>
      </c>
      <c r="B165" s="37" t="s">
        <v>75</v>
      </c>
      <c r="C165" s="38" t="s">
        <v>311</v>
      </c>
      <c r="D165" s="38" t="s">
        <v>477</v>
      </c>
      <c r="E165" s="37" t="s">
        <v>633</v>
      </c>
      <c r="F165" s="50">
        <v>2591692.8389999997</v>
      </c>
      <c r="G165" s="51">
        <v>4762345160</v>
      </c>
      <c r="H165" s="52">
        <v>1</v>
      </c>
      <c r="I165" s="52">
        <v>3</v>
      </c>
      <c r="J165" s="53">
        <f t="shared" si="8"/>
        <v>952469.03200000001</v>
      </c>
      <c r="K165" s="53">
        <f t="shared" si="9"/>
        <v>90000</v>
      </c>
      <c r="L165" s="54">
        <f t="shared" si="10"/>
        <v>1042469.032</v>
      </c>
      <c r="M165" s="54">
        <f t="shared" si="11"/>
        <v>3634161.8709999998</v>
      </c>
    </row>
    <row r="166" spans="1:13" ht="23.25" customHeight="1" x14ac:dyDescent="0.2">
      <c r="A166" s="49">
        <v>160</v>
      </c>
      <c r="B166" s="37" t="s">
        <v>76</v>
      </c>
      <c r="C166" s="38" t="s">
        <v>312</v>
      </c>
      <c r="D166" s="38" t="s">
        <v>513</v>
      </c>
      <c r="E166" s="37" t="s">
        <v>633</v>
      </c>
      <c r="F166" s="50">
        <v>4300015.8039999995</v>
      </c>
      <c r="G166" s="51">
        <v>2878528040</v>
      </c>
      <c r="H166" s="52">
        <v>5</v>
      </c>
      <c r="I166" s="52">
        <v>5</v>
      </c>
      <c r="J166" s="53">
        <f t="shared" si="8"/>
        <v>575705.60800000001</v>
      </c>
      <c r="K166" s="53">
        <f t="shared" si="9"/>
        <v>450000</v>
      </c>
      <c r="L166" s="54">
        <f t="shared" si="10"/>
        <v>1025705.608</v>
      </c>
      <c r="M166" s="54">
        <f t="shared" si="11"/>
        <v>5325721.4119999995</v>
      </c>
    </row>
    <row r="167" spans="1:13" ht="23.25" customHeight="1" x14ac:dyDescent="0.2">
      <c r="A167" s="49">
        <v>161</v>
      </c>
      <c r="B167" s="37" t="s">
        <v>77</v>
      </c>
      <c r="C167" s="38" t="s">
        <v>313</v>
      </c>
      <c r="D167" s="38" t="s">
        <v>514</v>
      </c>
      <c r="E167" s="37" t="s">
        <v>633</v>
      </c>
      <c r="F167" s="50">
        <v>2203648.7064</v>
      </c>
      <c r="G167" s="51">
        <v>19526771332</v>
      </c>
      <c r="H167" s="52">
        <v>21</v>
      </c>
      <c r="I167" s="52">
        <v>2</v>
      </c>
      <c r="J167" s="53">
        <f t="shared" si="8"/>
        <v>3905354.2664000001</v>
      </c>
      <c r="K167" s="53">
        <f t="shared" si="9"/>
        <v>1890000</v>
      </c>
      <c r="L167" s="54">
        <f t="shared" si="10"/>
        <v>5795354.2664000001</v>
      </c>
      <c r="M167" s="54">
        <f t="shared" si="11"/>
        <v>7999002.9727999996</v>
      </c>
    </row>
    <row r="168" spans="1:13" ht="23.25" customHeight="1" x14ac:dyDescent="0.2">
      <c r="A168" s="49">
        <v>162</v>
      </c>
      <c r="B168" s="37" t="s">
        <v>79</v>
      </c>
      <c r="C168" s="38" t="s">
        <v>315</v>
      </c>
      <c r="D168" s="38" t="s">
        <v>479</v>
      </c>
      <c r="E168" s="37" t="s">
        <v>633</v>
      </c>
      <c r="F168" s="50">
        <v>1160000</v>
      </c>
      <c r="G168" s="51">
        <v>773689956</v>
      </c>
      <c r="H168" s="52">
        <v>2</v>
      </c>
      <c r="I168" s="52">
        <v>2</v>
      </c>
      <c r="J168" s="53">
        <v>500000</v>
      </c>
      <c r="K168" s="53">
        <f t="shared" si="9"/>
        <v>180000</v>
      </c>
      <c r="L168" s="54">
        <f t="shared" si="10"/>
        <v>680000</v>
      </c>
      <c r="M168" s="54">
        <f t="shared" si="11"/>
        <v>1840000</v>
      </c>
    </row>
    <row r="169" spans="1:13" ht="23.25" customHeight="1" x14ac:dyDescent="0.2">
      <c r="A169" s="49">
        <v>163</v>
      </c>
      <c r="B169" s="37" t="s">
        <v>80</v>
      </c>
      <c r="C169" s="38" t="s">
        <v>316</v>
      </c>
      <c r="D169" s="38" t="s">
        <v>515</v>
      </c>
      <c r="E169" s="37" t="s">
        <v>633</v>
      </c>
      <c r="F169" s="50">
        <v>3087053.5064000003</v>
      </c>
      <c r="G169" s="51">
        <v>2930057008</v>
      </c>
      <c r="H169" s="52">
        <v>9</v>
      </c>
      <c r="I169" s="52">
        <v>0</v>
      </c>
      <c r="J169" s="53">
        <f t="shared" si="8"/>
        <v>586011.40159999998</v>
      </c>
      <c r="K169" s="53">
        <f t="shared" si="9"/>
        <v>810000</v>
      </c>
      <c r="L169" s="54">
        <f t="shared" si="10"/>
        <v>1396011.4016</v>
      </c>
      <c r="M169" s="54">
        <f t="shared" si="11"/>
        <v>4483064.9079999998</v>
      </c>
    </row>
    <row r="170" spans="1:13" ht="23.25" customHeight="1" x14ac:dyDescent="0.2">
      <c r="A170" s="49">
        <v>164</v>
      </c>
      <c r="B170" s="37" t="s">
        <v>241</v>
      </c>
      <c r="C170" s="38" t="s">
        <v>877</v>
      </c>
      <c r="D170" s="38" t="s">
        <v>492</v>
      </c>
      <c r="E170" s="37" t="s">
        <v>633</v>
      </c>
      <c r="F170" s="50">
        <v>4847676.3896769239</v>
      </c>
      <c r="G170" s="51">
        <v>10214733309</v>
      </c>
      <c r="H170" s="52">
        <v>27</v>
      </c>
      <c r="I170" s="52">
        <v>12</v>
      </c>
      <c r="J170" s="53">
        <f t="shared" si="8"/>
        <v>2042946.6618000001</v>
      </c>
      <c r="K170" s="53">
        <f t="shared" si="9"/>
        <v>2430000</v>
      </c>
      <c r="L170" s="54">
        <f t="shared" si="10"/>
        <v>4472946.6617999999</v>
      </c>
      <c r="M170" s="54">
        <f t="shared" si="11"/>
        <v>9320623.0514769237</v>
      </c>
    </row>
    <row r="171" spans="1:13" ht="23.25" customHeight="1" x14ac:dyDescent="0.2">
      <c r="A171" s="49">
        <v>165</v>
      </c>
      <c r="B171" s="37" t="s">
        <v>878</v>
      </c>
      <c r="C171" s="38" t="s">
        <v>879</v>
      </c>
      <c r="D171" s="38" t="s">
        <v>880</v>
      </c>
      <c r="E171" s="37" t="s">
        <v>633</v>
      </c>
      <c r="F171" s="50">
        <v>0</v>
      </c>
      <c r="G171" s="51">
        <v>91926827</v>
      </c>
      <c r="H171" s="52">
        <v>0</v>
      </c>
      <c r="I171" s="52">
        <v>0</v>
      </c>
      <c r="J171" s="53">
        <v>500000</v>
      </c>
      <c r="K171" s="53">
        <f t="shared" si="9"/>
        <v>0</v>
      </c>
      <c r="L171" s="54">
        <f t="shared" si="10"/>
        <v>500000</v>
      </c>
      <c r="M171" s="54">
        <f t="shared" si="11"/>
        <v>500000</v>
      </c>
    </row>
    <row r="172" spans="1:13" ht="23.25" customHeight="1" x14ac:dyDescent="0.2">
      <c r="A172" s="49">
        <v>166</v>
      </c>
      <c r="B172" s="37" t="s">
        <v>81</v>
      </c>
      <c r="C172" s="38" t="s">
        <v>317</v>
      </c>
      <c r="D172" s="38" t="s">
        <v>516</v>
      </c>
      <c r="E172" s="37" t="s">
        <v>633</v>
      </c>
      <c r="F172" s="50">
        <v>2137269.6142000002</v>
      </c>
      <c r="G172" s="51">
        <v>3459948918</v>
      </c>
      <c r="H172" s="52">
        <v>10</v>
      </c>
      <c r="I172" s="52">
        <v>10</v>
      </c>
      <c r="J172" s="53">
        <f t="shared" si="8"/>
        <v>691989.78360000008</v>
      </c>
      <c r="K172" s="53">
        <f t="shared" si="9"/>
        <v>900000</v>
      </c>
      <c r="L172" s="54">
        <f t="shared" si="10"/>
        <v>1591989.7836000002</v>
      </c>
      <c r="M172" s="54">
        <f t="shared" si="11"/>
        <v>3729259.3978000004</v>
      </c>
    </row>
    <row r="173" spans="1:13" ht="23.25" customHeight="1" x14ac:dyDescent="0.2">
      <c r="A173" s="49">
        <v>167</v>
      </c>
      <c r="B173" s="37" t="s">
        <v>82</v>
      </c>
      <c r="C173" s="38" t="s">
        <v>318</v>
      </c>
      <c r="D173" s="38" t="s">
        <v>517</v>
      </c>
      <c r="E173" s="37" t="s">
        <v>633</v>
      </c>
      <c r="F173" s="50">
        <v>1062443.1906000001</v>
      </c>
      <c r="G173" s="51">
        <v>10374086111</v>
      </c>
      <c r="H173" s="52">
        <v>6</v>
      </c>
      <c r="I173" s="52">
        <v>7</v>
      </c>
      <c r="J173" s="53">
        <f t="shared" si="8"/>
        <v>2074817.2222000002</v>
      </c>
      <c r="K173" s="53">
        <f t="shared" si="9"/>
        <v>540000</v>
      </c>
      <c r="L173" s="54">
        <f t="shared" si="10"/>
        <v>2614817.2222000002</v>
      </c>
      <c r="M173" s="54">
        <f t="shared" si="11"/>
        <v>3677260.4128</v>
      </c>
    </row>
    <row r="174" spans="1:13" ht="23.25" customHeight="1" x14ac:dyDescent="0.2">
      <c r="A174" s="49">
        <v>168</v>
      </c>
      <c r="B174" s="37" t="s">
        <v>84</v>
      </c>
      <c r="C174" s="38" t="s">
        <v>320</v>
      </c>
      <c r="D174" s="38" t="s">
        <v>486</v>
      </c>
      <c r="E174" s="37" t="s">
        <v>633</v>
      </c>
      <c r="F174" s="50">
        <v>6051828.0442000004</v>
      </c>
      <c r="G174" s="51">
        <v>15197810671</v>
      </c>
      <c r="H174" s="52">
        <v>2</v>
      </c>
      <c r="I174" s="52">
        <v>3</v>
      </c>
      <c r="J174" s="53">
        <f t="shared" si="8"/>
        <v>3039562.1342000002</v>
      </c>
      <c r="K174" s="53">
        <f t="shared" si="9"/>
        <v>180000</v>
      </c>
      <c r="L174" s="54">
        <f t="shared" si="10"/>
        <v>3219562.1342000002</v>
      </c>
      <c r="M174" s="54">
        <f t="shared" si="11"/>
        <v>9271390.1784000006</v>
      </c>
    </row>
    <row r="175" spans="1:13" ht="23.25" customHeight="1" x14ac:dyDescent="0.2">
      <c r="A175" s="49">
        <v>169</v>
      </c>
      <c r="B175" s="37" t="s">
        <v>85</v>
      </c>
      <c r="C175" s="38" t="s">
        <v>321</v>
      </c>
      <c r="D175" s="38" t="s">
        <v>518</v>
      </c>
      <c r="E175" s="37" t="s">
        <v>633</v>
      </c>
      <c r="F175" s="50">
        <v>3452188.3214000002</v>
      </c>
      <c r="G175" s="51">
        <v>2285290497</v>
      </c>
      <c r="H175" s="52">
        <v>9</v>
      </c>
      <c r="I175" s="52">
        <v>3</v>
      </c>
      <c r="J175" s="53">
        <v>500000</v>
      </c>
      <c r="K175" s="53">
        <f t="shared" si="9"/>
        <v>810000</v>
      </c>
      <c r="L175" s="54">
        <f t="shared" si="10"/>
        <v>1310000</v>
      </c>
      <c r="M175" s="54">
        <f t="shared" si="11"/>
        <v>4762188.3213999998</v>
      </c>
    </row>
    <row r="176" spans="1:13" ht="23.25" customHeight="1" x14ac:dyDescent="0.2">
      <c r="A176" s="49">
        <v>170</v>
      </c>
      <c r="B176" s="37" t="s">
        <v>86</v>
      </c>
      <c r="C176" s="38" t="s">
        <v>322</v>
      </c>
      <c r="D176" s="38" t="s">
        <v>518</v>
      </c>
      <c r="E176" s="37" t="s">
        <v>633</v>
      </c>
      <c r="F176" s="50">
        <v>2233401.4372</v>
      </c>
      <c r="G176" s="51">
        <v>2979503593</v>
      </c>
      <c r="H176" s="52">
        <v>3</v>
      </c>
      <c r="I176" s="52">
        <v>3</v>
      </c>
      <c r="J176" s="53">
        <f t="shared" si="8"/>
        <v>595900.71860000002</v>
      </c>
      <c r="K176" s="53">
        <f t="shared" si="9"/>
        <v>270000</v>
      </c>
      <c r="L176" s="54">
        <f t="shared" si="10"/>
        <v>865900.71860000002</v>
      </c>
      <c r="M176" s="54">
        <f t="shared" si="11"/>
        <v>3099302.1557999998</v>
      </c>
    </row>
    <row r="177" spans="1:13" ht="23.25" customHeight="1" x14ac:dyDescent="0.2">
      <c r="A177" s="49">
        <v>171</v>
      </c>
      <c r="B177" s="37" t="s">
        <v>87</v>
      </c>
      <c r="C177" s="38" t="s">
        <v>323</v>
      </c>
      <c r="D177" s="38" t="s">
        <v>479</v>
      </c>
      <c r="E177" s="37" t="s">
        <v>633</v>
      </c>
      <c r="F177" s="50">
        <v>2390643.1880000001</v>
      </c>
      <c r="G177" s="51">
        <v>2797885969</v>
      </c>
      <c r="H177" s="52">
        <v>4</v>
      </c>
      <c r="I177" s="52">
        <v>10</v>
      </c>
      <c r="J177" s="53">
        <f t="shared" si="8"/>
        <v>559577.19380000001</v>
      </c>
      <c r="K177" s="53">
        <f t="shared" si="9"/>
        <v>360000</v>
      </c>
      <c r="L177" s="54">
        <f t="shared" si="10"/>
        <v>919577.19380000001</v>
      </c>
      <c r="M177" s="54">
        <f t="shared" si="11"/>
        <v>3310220.3818000001</v>
      </c>
    </row>
    <row r="178" spans="1:13" ht="23.25" customHeight="1" x14ac:dyDescent="0.2">
      <c r="A178" s="49">
        <v>172</v>
      </c>
      <c r="B178" s="37" t="s">
        <v>88</v>
      </c>
      <c r="C178" s="38" t="s">
        <v>324</v>
      </c>
      <c r="D178" s="38" t="s">
        <v>486</v>
      </c>
      <c r="E178" s="37" t="s">
        <v>633</v>
      </c>
      <c r="F178" s="50">
        <v>0</v>
      </c>
      <c r="G178" s="51">
        <v>29002974059</v>
      </c>
      <c r="H178" s="52">
        <v>159</v>
      </c>
      <c r="I178" s="52">
        <v>3</v>
      </c>
      <c r="J178" s="53">
        <f t="shared" si="8"/>
        <v>5800594.8118000003</v>
      </c>
      <c r="K178" s="53">
        <f t="shared" si="9"/>
        <v>14310000</v>
      </c>
      <c r="L178" s="54">
        <f t="shared" si="10"/>
        <v>20110594.811799999</v>
      </c>
      <c r="M178" s="54">
        <f t="shared" si="11"/>
        <v>20110594.811799999</v>
      </c>
    </row>
    <row r="179" spans="1:13" ht="23.25" customHeight="1" x14ac:dyDescent="0.2">
      <c r="A179" s="49">
        <v>173</v>
      </c>
      <c r="B179" s="37" t="s">
        <v>89</v>
      </c>
      <c r="C179" s="38" t="s">
        <v>325</v>
      </c>
      <c r="D179" s="38" t="s">
        <v>519</v>
      </c>
      <c r="E179" s="37" t="s">
        <v>633</v>
      </c>
      <c r="F179" s="50">
        <v>1400000</v>
      </c>
      <c r="G179" s="51">
        <v>986499858</v>
      </c>
      <c r="H179" s="52">
        <v>5</v>
      </c>
      <c r="I179" s="52">
        <v>5</v>
      </c>
      <c r="J179" s="53">
        <v>500000</v>
      </c>
      <c r="K179" s="53">
        <f t="shared" si="9"/>
        <v>450000</v>
      </c>
      <c r="L179" s="54">
        <f t="shared" si="10"/>
        <v>950000</v>
      </c>
      <c r="M179" s="54">
        <f t="shared" si="11"/>
        <v>2350000</v>
      </c>
    </row>
    <row r="180" spans="1:13" ht="23.25" customHeight="1" x14ac:dyDescent="0.2">
      <c r="A180" s="49">
        <v>174</v>
      </c>
      <c r="B180" s="37" t="s">
        <v>90</v>
      </c>
      <c r="C180" s="38" t="s">
        <v>326</v>
      </c>
      <c r="D180" s="38" t="s">
        <v>478</v>
      </c>
      <c r="E180" s="37" t="s">
        <v>633</v>
      </c>
      <c r="F180" s="50">
        <v>11960457.835000001</v>
      </c>
      <c r="G180" s="51">
        <v>9770373132</v>
      </c>
      <c r="H180" s="52">
        <v>10</v>
      </c>
      <c r="I180" s="52">
        <v>10</v>
      </c>
      <c r="J180" s="53">
        <f t="shared" ref="J180:J240" si="12">0.02%*G180</f>
        <v>1954074.6264000002</v>
      </c>
      <c r="K180" s="53">
        <f t="shared" si="9"/>
        <v>900000</v>
      </c>
      <c r="L180" s="54">
        <f t="shared" si="10"/>
        <v>2854074.6264000004</v>
      </c>
      <c r="M180" s="54">
        <f t="shared" si="11"/>
        <v>14814532.461400002</v>
      </c>
    </row>
    <row r="181" spans="1:13" ht="23.25" customHeight="1" x14ac:dyDescent="0.2">
      <c r="A181" s="49">
        <v>175</v>
      </c>
      <c r="B181" s="37" t="s">
        <v>91</v>
      </c>
      <c r="C181" s="38" t="s">
        <v>327</v>
      </c>
      <c r="D181" s="38" t="s">
        <v>881</v>
      </c>
      <c r="E181" s="37" t="s">
        <v>633</v>
      </c>
      <c r="F181" s="50">
        <v>13403989.044799998</v>
      </c>
      <c r="G181" s="51">
        <v>27191612963</v>
      </c>
      <c r="H181" s="52">
        <v>2</v>
      </c>
      <c r="I181" s="52">
        <v>5</v>
      </c>
      <c r="J181" s="53">
        <f t="shared" si="12"/>
        <v>5438322.5926000001</v>
      </c>
      <c r="K181" s="53">
        <f t="shared" si="9"/>
        <v>180000</v>
      </c>
      <c r="L181" s="54">
        <f t="shared" si="10"/>
        <v>5618322.5926000001</v>
      </c>
      <c r="M181" s="54">
        <f t="shared" si="11"/>
        <v>19022311.637399998</v>
      </c>
    </row>
    <row r="182" spans="1:13" ht="23.25" customHeight="1" x14ac:dyDescent="0.2">
      <c r="A182" s="49">
        <v>176</v>
      </c>
      <c r="B182" s="37" t="s">
        <v>882</v>
      </c>
      <c r="C182" s="38" t="s">
        <v>1085</v>
      </c>
      <c r="D182" s="38" t="s">
        <v>487</v>
      </c>
      <c r="E182" s="37" t="s">
        <v>633</v>
      </c>
      <c r="F182" s="50">
        <v>0</v>
      </c>
      <c r="G182" s="51">
        <v>0</v>
      </c>
      <c r="H182" s="52">
        <v>1</v>
      </c>
      <c r="I182" s="52">
        <v>1</v>
      </c>
      <c r="J182" s="53">
        <v>500000</v>
      </c>
      <c r="K182" s="53">
        <f t="shared" si="9"/>
        <v>90000</v>
      </c>
      <c r="L182" s="54">
        <f t="shared" si="10"/>
        <v>590000</v>
      </c>
      <c r="M182" s="54">
        <f t="shared" si="11"/>
        <v>590000</v>
      </c>
    </row>
    <row r="183" spans="1:13" ht="23.25" customHeight="1" x14ac:dyDescent="0.2">
      <c r="A183" s="49">
        <v>177</v>
      </c>
      <c r="B183" s="37" t="s">
        <v>92</v>
      </c>
      <c r="C183" s="38" t="s">
        <v>328</v>
      </c>
      <c r="D183" s="38" t="s">
        <v>520</v>
      </c>
      <c r="E183" s="37" t="s">
        <v>633</v>
      </c>
      <c r="F183" s="50">
        <v>1898670.638</v>
      </c>
      <c r="G183" s="51">
        <v>2885456812</v>
      </c>
      <c r="H183" s="52">
        <v>3</v>
      </c>
      <c r="I183" s="52">
        <v>5</v>
      </c>
      <c r="J183" s="53">
        <f t="shared" si="12"/>
        <v>577091.36239999998</v>
      </c>
      <c r="K183" s="53">
        <f t="shared" si="9"/>
        <v>270000</v>
      </c>
      <c r="L183" s="54">
        <f t="shared" si="10"/>
        <v>847091.36239999998</v>
      </c>
      <c r="M183" s="54">
        <f t="shared" si="11"/>
        <v>2745762.0004000003</v>
      </c>
    </row>
    <row r="184" spans="1:13" ht="23.25" customHeight="1" x14ac:dyDescent="0.2">
      <c r="A184" s="49">
        <v>178</v>
      </c>
      <c r="B184" s="37" t="s">
        <v>93</v>
      </c>
      <c r="C184" s="38" t="s">
        <v>329</v>
      </c>
      <c r="D184" s="38" t="s">
        <v>520</v>
      </c>
      <c r="E184" s="37" t="s">
        <v>633</v>
      </c>
      <c r="F184" s="50">
        <v>1560000</v>
      </c>
      <c r="G184" s="51">
        <v>0</v>
      </c>
      <c r="H184" s="52">
        <v>5</v>
      </c>
      <c r="I184" s="52">
        <v>5</v>
      </c>
      <c r="J184" s="53">
        <v>500000</v>
      </c>
      <c r="K184" s="53">
        <f t="shared" si="9"/>
        <v>450000</v>
      </c>
      <c r="L184" s="54">
        <f t="shared" si="10"/>
        <v>950000</v>
      </c>
      <c r="M184" s="54">
        <f t="shared" si="11"/>
        <v>2510000</v>
      </c>
    </row>
    <row r="185" spans="1:13" ht="23.25" customHeight="1" x14ac:dyDescent="0.2">
      <c r="A185" s="49">
        <v>179</v>
      </c>
      <c r="B185" s="37" t="s">
        <v>94</v>
      </c>
      <c r="C185" s="38" t="s">
        <v>330</v>
      </c>
      <c r="D185" s="38" t="s">
        <v>883</v>
      </c>
      <c r="E185" s="37" t="s">
        <v>633</v>
      </c>
      <c r="F185" s="50">
        <v>12973483.038800001</v>
      </c>
      <c r="G185" s="51">
        <v>36663679987</v>
      </c>
      <c r="H185" s="52">
        <v>5</v>
      </c>
      <c r="I185" s="52">
        <v>5</v>
      </c>
      <c r="J185" s="53">
        <f t="shared" si="12"/>
        <v>7332735.9974000007</v>
      </c>
      <c r="K185" s="53">
        <f t="shared" si="9"/>
        <v>450000</v>
      </c>
      <c r="L185" s="54">
        <f t="shared" si="10"/>
        <v>7782735.9974000007</v>
      </c>
      <c r="M185" s="54">
        <f t="shared" si="11"/>
        <v>20756219.036200002</v>
      </c>
    </row>
    <row r="186" spans="1:13" ht="23.25" customHeight="1" x14ac:dyDescent="0.2">
      <c r="A186" s="49">
        <v>180</v>
      </c>
      <c r="B186" s="37" t="s">
        <v>95</v>
      </c>
      <c r="C186" s="38" t="s">
        <v>331</v>
      </c>
      <c r="D186" s="38" t="s">
        <v>521</v>
      </c>
      <c r="E186" s="37" t="s">
        <v>633</v>
      </c>
      <c r="F186" s="50">
        <v>1246750.1000000001</v>
      </c>
      <c r="G186" s="51">
        <v>200000000</v>
      </c>
      <c r="H186" s="52">
        <v>2</v>
      </c>
      <c r="I186" s="52">
        <v>5</v>
      </c>
      <c r="J186" s="53">
        <v>500000</v>
      </c>
      <c r="K186" s="53">
        <f t="shared" si="9"/>
        <v>180000</v>
      </c>
      <c r="L186" s="54">
        <f t="shared" si="10"/>
        <v>680000</v>
      </c>
      <c r="M186" s="54">
        <f t="shared" si="11"/>
        <v>1926750.1</v>
      </c>
    </row>
    <row r="187" spans="1:13" ht="23.25" customHeight="1" x14ac:dyDescent="0.2">
      <c r="A187" s="49">
        <v>181</v>
      </c>
      <c r="B187" s="37" t="s">
        <v>96</v>
      </c>
      <c r="C187" s="38" t="s">
        <v>332</v>
      </c>
      <c r="D187" s="38" t="s">
        <v>522</v>
      </c>
      <c r="E187" s="37" t="s">
        <v>633</v>
      </c>
      <c r="F187" s="50">
        <v>1860000</v>
      </c>
      <c r="G187" s="51">
        <v>0</v>
      </c>
      <c r="H187" s="52">
        <v>10</v>
      </c>
      <c r="I187" s="52">
        <v>10</v>
      </c>
      <c r="J187" s="53">
        <v>500000</v>
      </c>
      <c r="K187" s="53">
        <f t="shared" si="9"/>
        <v>900000</v>
      </c>
      <c r="L187" s="54">
        <f t="shared" si="10"/>
        <v>1400000</v>
      </c>
      <c r="M187" s="54">
        <f t="shared" si="11"/>
        <v>3260000</v>
      </c>
    </row>
    <row r="188" spans="1:13" ht="23.25" customHeight="1" x14ac:dyDescent="0.2">
      <c r="A188" s="49">
        <v>182</v>
      </c>
      <c r="B188" s="37" t="s">
        <v>97</v>
      </c>
      <c r="C188" s="38" t="s">
        <v>333</v>
      </c>
      <c r="D188" s="38" t="s">
        <v>487</v>
      </c>
      <c r="E188" s="37" t="s">
        <v>633</v>
      </c>
      <c r="F188" s="50">
        <v>2982421.7876000004</v>
      </c>
      <c r="G188" s="51">
        <v>4250692456</v>
      </c>
      <c r="H188" s="52">
        <v>1</v>
      </c>
      <c r="I188" s="52">
        <v>3</v>
      </c>
      <c r="J188" s="53">
        <f t="shared" si="12"/>
        <v>850138.49120000005</v>
      </c>
      <c r="K188" s="53">
        <f t="shared" si="9"/>
        <v>90000</v>
      </c>
      <c r="L188" s="54">
        <f t="shared" si="10"/>
        <v>940138.49120000005</v>
      </c>
      <c r="M188" s="54">
        <f t="shared" si="11"/>
        <v>3922560.2788000004</v>
      </c>
    </row>
    <row r="189" spans="1:13" ht="23.25" customHeight="1" x14ac:dyDescent="0.2">
      <c r="A189" s="49">
        <v>183</v>
      </c>
      <c r="B189" s="37" t="s">
        <v>98</v>
      </c>
      <c r="C189" s="38" t="s">
        <v>334</v>
      </c>
      <c r="D189" s="38" t="s">
        <v>884</v>
      </c>
      <c r="E189" s="37" t="s">
        <v>633</v>
      </c>
      <c r="F189" s="50">
        <v>10820471.131000001</v>
      </c>
      <c r="G189" s="51">
        <v>27158360622</v>
      </c>
      <c r="H189" s="52">
        <v>32</v>
      </c>
      <c r="I189" s="52">
        <v>30</v>
      </c>
      <c r="J189" s="53">
        <f t="shared" si="12"/>
        <v>5431672.1244000001</v>
      </c>
      <c r="K189" s="53">
        <f t="shared" si="9"/>
        <v>2880000</v>
      </c>
      <c r="L189" s="54">
        <f t="shared" si="10"/>
        <v>8311672.1244000001</v>
      </c>
      <c r="M189" s="54">
        <f t="shared" si="11"/>
        <v>19132143.255400002</v>
      </c>
    </row>
    <row r="190" spans="1:13" ht="23.25" customHeight="1" x14ac:dyDescent="0.2">
      <c r="A190" s="49">
        <v>184</v>
      </c>
      <c r="B190" s="37" t="s">
        <v>99</v>
      </c>
      <c r="C190" s="38" t="s">
        <v>335</v>
      </c>
      <c r="D190" s="38" t="s">
        <v>487</v>
      </c>
      <c r="E190" s="37" t="s">
        <v>633</v>
      </c>
      <c r="F190" s="50">
        <v>1400000</v>
      </c>
      <c r="G190" s="51">
        <v>493250001</v>
      </c>
      <c r="H190" s="52">
        <v>5</v>
      </c>
      <c r="I190" s="52">
        <v>5</v>
      </c>
      <c r="J190" s="53">
        <v>500000</v>
      </c>
      <c r="K190" s="53">
        <f t="shared" si="9"/>
        <v>450000</v>
      </c>
      <c r="L190" s="54">
        <f t="shared" si="10"/>
        <v>950000</v>
      </c>
      <c r="M190" s="54">
        <f t="shared" si="11"/>
        <v>2350000</v>
      </c>
    </row>
    <row r="191" spans="1:13" ht="23.25" customHeight="1" x14ac:dyDescent="0.2">
      <c r="A191" s="49">
        <v>185</v>
      </c>
      <c r="B191" s="37" t="s">
        <v>100</v>
      </c>
      <c r="C191" s="38" t="s">
        <v>336</v>
      </c>
      <c r="D191" s="38" t="s">
        <v>523</v>
      </c>
      <c r="E191" s="37" t="s">
        <v>633</v>
      </c>
      <c r="F191" s="50">
        <v>2254006.9657538463</v>
      </c>
      <c r="G191" s="51">
        <v>2839406726</v>
      </c>
      <c r="H191" s="52">
        <v>3</v>
      </c>
      <c r="I191" s="52">
        <v>3</v>
      </c>
      <c r="J191" s="53">
        <f t="shared" si="12"/>
        <v>567881.34519999998</v>
      </c>
      <c r="K191" s="53">
        <f t="shared" si="9"/>
        <v>270000</v>
      </c>
      <c r="L191" s="54">
        <f t="shared" si="10"/>
        <v>837881.34519999998</v>
      </c>
      <c r="M191" s="54">
        <f t="shared" si="11"/>
        <v>3091888.3109538462</v>
      </c>
    </row>
    <row r="192" spans="1:13" ht="23.25" customHeight="1" x14ac:dyDescent="0.2">
      <c r="A192" s="49">
        <v>186</v>
      </c>
      <c r="B192" s="37" t="s">
        <v>101</v>
      </c>
      <c r="C192" s="38" t="s">
        <v>337</v>
      </c>
      <c r="D192" s="38" t="s">
        <v>496</v>
      </c>
      <c r="E192" s="37" t="s">
        <v>633</v>
      </c>
      <c r="F192" s="50">
        <v>7931006.6651538461</v>
      </c>
      <c r="G192" s="51">
        <v>9012138753</v>
      </c>
      <c r="H192" s="52">
        <v>29</v>
      </c>
      <c r="I192" s="52">
        <v>3</v>
      </c>
      <c r="J192" s="53">
        <f t="shared" si="12"/>
        <v>1802427.7506000001</v>
      </c>
      <c r="K192" s="53">
        <f t="shared" si="9"/>
        <v>2610000</v>
      </c>
      <c r="L192" s="54">
        <f t="shared" si="10"/>
        <v>4412427.7505999999</v>
      </c>
      <c r="M192" s="54">
        <f t="shared" si="11"/>
        <v>12343434.415753845</v>
      </c>
    </row>
    <row r="193" spans="1:13" ht="23.25" customHeight="1" x14ac:dyDescent="0.2">
      <c r="A193" s="49">
        <v>187</v>
      </c>
      <c r="B193" s="37" t="s">
        <v>885</v>
      </c>
      <c r="C193" s="38" t="s">
        <v>886</v>
      </c>
      <c r="D193" s="38" t="s">
        <v>548</v>
      </c>
      <c r="E193" s="37" t="s">
        <v>633</v>
      </c>
      <c r="F193" s="50">
        <v>0</v>
      </c>
      <c r="G193" s="51">
        <v>9886478151</v>
      </c>
      <c r="H193" s="52">
        <v>5</v>
      </c>
      <c r="I193" s="52">
        <v>5</v>
      </c>
      <c r="J193" s="53">
        <f t="shared" si="12"/>
        <v>1977295.6302</v>
      </c>
      <c r="K193" s="53">
        <f t="shared" si="9"/>
        <v>450000</v>
      </c>
      <c r="L193" s="54">
        <f t="shared" si="10"/>
        <v>2427295.6302</v>
      </c>
      <c r="M193" s="54">
        <f t="shared" si="11"/>
        <v>2427295.6302</v>
      </c>
    </row>
    <row r="194" spans="1:13" ht="23.25" customHeight="1" x14ac:dyDescent="0.2">
      <c r="A194" s="49">
        <v>188</v>
      </c>
      <c r="B194" s="37" t="s">
        <v>102</v>
      </c>
      <c r="C194" s="38" t="s">
        <v>338</v>
      </c>
      <c r="D194" s="38" t="s">
        <v>524</v>
      </c>
      <c r="E194" s="37" t="s">
        <v>633</v>
      </c>
      <c r="F194" s="50">
        <v>0</v>
      </c>
      <c r="G194" s="51">
        <v>0</v>
      </c>
      <c r="H194" s="52">
        <v>54</v>
      </c>
      <c r="I194" s="52">
        <v>5</v>
      </c>
      <c r="J194" s="53">
        <v>500000</v>
      </c>
      <c r="K194" s="53">
        <f t="shared" si="9"/>
        <v>4860000</v>
      </c>
      <c r="L194" s="54">
        <f t="shared" si="10"/>
        <v>5360000</v>
      </c>
      <c r="M194" s="54">
        <f t="shared" si="11"/>
        <v>5360000</v>
      </c>
    </row>
    <row r="195" spans="1:13" ht="23.25" customHeight="1" x14ac:dyDescent="0.2">
      <c r="A195" s="49">
        <v>189</v>
      </c>
      <c r="B195" s="37" t="s">
        <v>103</v>
      </c>
      <c r="C195" s="38" t="s">
        <v>339</v>
      </c>
      <c r="D195" s="38" t="s">
        <v>487</v>
      </c>
      <c r="E195" s="37" t="s">
        <v>633</v>
      </c>
      <c r="F195" s="50">
        <v>2276923.076923077</v>
      </c>
      <c r="G195" s="51">
        <v>991780778</v>
      </c>
      <c r="H195" s="52">
        <v>5</v>
      </c>
      <c r="I195" s="52">
        <v>5</v>
      </c>
      <c r="J195" s="53">
        <v>500000</v>
      </c>
      <c r="K195" s="53">
        <f t="shared" si="9"/>
        <v>450000</v>
      </c>
      <c r="L195" s="54">
        <f t="shared" si="10"/>
        <v>950000</v>
      </c>
      <c r="M195" s="54">
        <f t="shared" si="11"/>
        <v>3226923.076923077</v>
      </c>
    </row>
    <row r="196" spans="1:13" ht="23.25" customHeight="1" x14ac:dyDescent="0.2">
      <c r="A196" s="49">
        <v>190</v>
      </c>
      <c r="B196" s="37" t="s">
        <v>104</v>
      </c>
      <c r="C196" s="38" t="s">
        <v>340</v>
      </c>
      <c r="D196" s="38" t="s">
        <v>485</v>
      </c>
      <c r="E196" s="37" t="s">
        <v>633</v>
      </c>
      <c r="F196" s="50">
        <v>5362613.747769231</v>
      </c>
      <c r="G196" s="51">
        <v>6149714213</v>
      </c>
      <c r="H196" s="52">
        <v>4</v>
      </c>
      <c r="I196" s="52">
        <v>2</v>
      </c>
      <c r="J196" s="53">
        <f t="shared" si="12"/>
        <v>1229942.8426000001</v>
      </c>
      <c r="K196" s="53">
        <f t="shared" si="9"/>
        <v>360000</v>
      </c>
      <c r="L196" s="54">
        <f t="shared" si="10"/>
        <v>1589942.8426000001</v>
      </c>
      <c r="M196" s="54">
        <f t="shared" si="11"/>
        <v>6952556.5903692311</v>
      </c>
    </row>
    <row r="197" spans="1:13" ht="23.25" customHeight="1" x14ac:dyDescent="0.2">
      <c r="A197" s="49">
        <v>191</v>
      </c>
      <c r="B197" s="37" t="s">
        <v>105</v>
      </c>
      <c r="C197" s="38" t="s">
        <v>341</v>
      </c>
      <c r="D197" s="38" t="s">
        <v>483</v>
      </c>
      <c r="E197" s="37" t="s">
        <v>633</v>
      </c>
      <c r="F197" s="50">
        <v>2276923.076923077</v>
      </c>
      <c r="G197" s="51">
        <v>1988792930</v>
      </c>
      <c r="H197" s="52">
        <v>5</v>
      </c>
      <c r="I197" s="52">
        <v>5</v>
      </c>
      <c r="J197" s="53">
        <v>500000</v>
      </c>
      <c r="K197" s="53">
        <f t="shared" si="9"/>
        <v>450000</v>
      </c>
      <c r="L197" s="54">
        <f t="shared" si="10"/>
        <v>950000</v>
      </c>
      <c r="M197" s="54">
        <f t="shared" si="11"/>
        <v>3226923.076923077</v>
      </c>
    </row>
    <row r="198" spans="1:13" ht="23.25" customHeight="1" x14ac:dyDescent="0.2">
      <c r="A198" s="49">
        <v>192</v>
      </c>
      <c r="B198" s="37" t="s">
        <v>106</v>
      </c>
      <c r="C198" s="38" t="s">
        <v>342</v>
      </c>
      <c r="D198" s="38" t="s">
        <v>525</v>
      </c>
      <c r="E198" s="37" t="s">
        <v>633</v>
      </c>
      <c r="F198" s="50">
        <v>2600536.7725999998</v>
      </c>
      <c r="G198" s="51">
        <v>5390957356</v>
      </c>
      <c r="H198" s="52">
        <v>5</v>
      </c>
      <c r="I198" s="52">
        <v>20</v>
      </c>
      <c r="J198" s="53">
        <f t="shared" si="12"/>
        <v>1078191.4712</v>
      </c>
      <c r="K198" s="53">
        <f t="shared" si="9"/>
        <v>450000</v>
      </c>
      <c r="L198" s="54">
        <f t="shared" si="10"/>
        <v>1528191.4712</v>
      </c>
      <c r="M198" s="54">
        <f t="shared" si="11"/>
        <v>4128728.2437999998</v>
      </c>
    </row>
    <row r="199" spans="1:13" ht="23.25" customHeight="1" x14ac:dyDescent="0.2">
      <c r="A199" s="49">
        <v>193</v>
      </c>
      <c r="B199" s="37" t="s">
        <v>107</v>
      </c>
      <c r="C199" s="38" t="s">
        <v>343</v>
      </c>
      <c r="D199" s="38" t="s">
        <v>487</v>
      </c>
      <c r="E199" s="37" t="s">
        <v>633</v>
      </c>
      <c r="F199" s="50">
        <v>1906575.7053692308</v>
      </c>
      <c r="G199" s="51">
        <v>0</v>
      </c>
      <c r="H199" s="52">
        <v>2</v>
      </c>
      <c r="I199" s="52">
        <v>2</v>
      </c>
      <c r="J199" s="53">
        <v>500000</v>
      </c>
      <c r="K199" s="53">
        <f t="shared" si="9"/>
        <v>180000</v>
      </c>
      <c r="L199" s="54">
        <f t="shared" si="10"/>
        <v>680000</v>
      </c>
      <c r="M199" s="54">
        <f t="shared" si="11"/>
        <v>2586575.7053692308</v>
      </c>
    </row>
    <row r="200" spans="1:13" ht="23.25" customHeight="1" x14ac:dyDescent="0.2">
      <c r="A200" s="49">
        <v>194</v>
      </c>
      <c r="B200" s="37" t="s">
        <v>109</v>
      </c>
      <c r="C200" s="38" t="s">
        <v>345</v>
      </c>
      <c r="D200" s="38" t="s">
        <v>526</v>
      </c>
      <c r="E200" s="37" t="s">
        <v>633</v>
      </c>
      <c r="F200" s="50">
        <v>1400000</v>
      </c>
      <c r="G200" s="51">
        <v>1475350000</v>
      </c>
      <c r="H200" s="52">
        <v>5</v>
      </c>
      <c r="I200" s="52">
        <v>5</v>
      </c>
      <c r="J200" s="53">
        <v>500000</v>
      </c>
      <c r="K200" s="53">
        <f t="shared" ref="K200:K263" si="13">H200*90000</f>
        <v>450000</v>
      </c>
      <c r="L200" s="54">
        <f t="shared" ref="L200:L263" si="14">J200+K200</f>
        <v>950000</v>
      </c>
      <c r="M200" s="54">
        <f t="shared" ref="M200:M263" si="15">F200+L200</f>
        <v>2350000</v>
      </c>
    </row>
    <row r="201" spans="1:13" s="43" customFormat="1" ht="23.25" customHeight="1" x14ac:dyDescent="0.2">
      <c r="A201" s="49">
        <v>195</v>
      </c>
      <c r="B201" s="62" t="s">
        <v>887</v>
      </c>
      <c r="C201" s="105" t="s">
        <v>888</v>
      </c>
      <c r="D201" s="105" t="s">
        <v>483</v>
      </c>
      <c r="E201" s="62" t="s">
        <v>633</v>
      </c>
      <c r="F201" s="63">
        <f>0+'[2]UBND xã Văn Giang'!$E$83*1000</f>
        <v>4374941.3675230769</v>
      </c>
      <c r="G201" s="64">
        <v>0</v>
      </c>
      <c r="H201" s="65">
        <v>5</v>
      </c>
      <c r="I201" s="65">
        <v>5</v>
      </c>
      <c r="J201" s="66">
        <v>500000</v>
      </c>
      <c r="K201" s="66">
        <f t="shared" si="13"/>
        <v>450000</v>
      </c>
      <c r="L201" s="67">
        <f t="shared" si="14"/>
        <v>950000</v>
      </c>
      <c r="M201" s="67">
        <f t="shared" si="15"/>
        <v>5324941.3675230769</v>
      </c>
    </row>
    <row r="202" spans="1:13" ht="23.25" customHeight="1" x14ac:dyDescent="0.2">
      <c r="A202" s="49">
        <v>196</v>
      </c>
      <c r="B202" s="37" t="s">
        <v>110</v>
      </c>
      <c r="C202" s="38" t="s">
        <v>346</v>
      </c>
      <c r="D202" s="38" t="s">
        <v>487</v>
      </c>
      <c r="E202" s="37" t="s">
        <v>633</v>
      </c>
      <c r="F202" s="50">
        <v>0</v>
      </c>
      <c r="G202" s="51">
        <v>326071949</v>
      </c>
      <c r="H202" s="52">
        <v>4</v>
      </c>
      <c r="I202" s="52">
        <v>3</v>
      </c>
      <c r="J202" s="53">
        <v>500000</v>
      </c>
      <c r="K202" s="53">
        <f t="shared" si="13"/>
        <v>360000</v>
      </c>
      <c r="L202" s="54">
        <f t="shared" si="14"/>
        <v>860000</v>
      </c>
      <c r="M202" s="54">
        <f t="shared" si="15"/>
        <v>860000</v>
      </c>
    </row>
    <row r="203" spans="1:13" ht="23.25" customHeight="1" x14ac:dyDescent="0.2">
      <c r="A203" s="49">
        <v>197</v>
      </c>
      <c r="B203" s="37" t="s">
        <v>889</v>
      </c>
      <c r="C203" s="38" t="s">
        <v>890</v>
      </c>
      <c r="D203" s="38" t="s">
        <v>475</v>
      </c>
      <c r="E203" s="37" t="s">
        <v>633</v>
      </c>
      <c r="F203" s="50">
        <v>0</v>
      </c>
      <c r="G203" s="51">
        <v>0</v>
      </c>
      <c r="H203" s="52">
        <v>5</v>
      </c>
      <c r="I203" s="52">
        <v>5</v>
      </c>
      <c r="J203" s="53">
        <v>500000</v>
      </c>
      <c r="K203" s="53">
        <f t="shared" si="13"/>
        <v>450000</v>
      </c>
      <c r="L203" s="54">
        <f t="shared" si="14"/>
        <v>950000</v>
      </c>
      <c r="M203" s="54">
        <f t="shared" si="15"/>
        <v>950000</v>
      </c>
    </row>
    <row r="204" spans="1:13" ht="23.25" customHeight="1" x14ac:dyDescent="0.2">
      <c r="A204" s="49">
        <v>198</v>
      </c>
      <c r="B204" s="37" t="s">
        <v>112</v>
      </c>
      <c r="C204" s="38" t="s">
        <v>348</v>
      </c>
      <c r="D204" s="38" t="s">
        <v>527</v>
      </c>
      <c r="E204" s="37" t="s">
        <v>633</v>
      </c>
      <c r="F204" s="50">
        <v>13529983.800123079</v>
      </c>
      <c r="G204" s="51">
        <v>19842649358</v>
      </c>
      <c r="H204" s="52">
        <v>5</v>
      </c>
      <c r="I204" s="52">
        <v>5</v>
      </c>
      <c r="J204" s="53">
        <f t="shared" si="12"/>
        <v>3968529.8716000002</v>
      </c>
      <c r="K204" s="53">
        <f t="shared" si="13"/>
        <v>450000</v>
      </c>
      <c r="L204" s="54">
        <f t="shared" si="14"/>
        <v>4418529.8716000002</v>
      </c>
      <c r="M204" s="54">
        <f t="shared" si="15"/>
        <v>17948513.671723079</v>
      </c>
    </row>
    <row r="205" spans="1:13" ht="23.25" customHeight="1" x14ac:dyDescent="0.2">
      <c r="A205" s="49">
        <v>199</v>
      </c>
      <c r="B205" s="37" t="s">
        <v>113</v>
      </c>
      <c r="C205" s="38" t="s">
        <v>349</v>
      </c>
      <c r="D205" s="38" t="s">
        <v>528</v>
      </c>
      <c r="E205" s="37" t="s">
        <v>633</v>
      </c>
      <c r="F205" s="50">
        <v>2376763.846153846</v>
      </c>
      <c r="G205" s="51">
        <v>440829060</v>
      </c>
      <c r="H205" s="52">
        <v>2</v>
      </c>
      <c r="I205" s="52">
        <v>3</v>
      </c>
      <c r="J205" s="53">
        <v>500000</v>
      </c>
      <c r="K205" s="53">
        <f t="shared" si="13"/>
        <v>180000</v>
      </c>
      <c r="L205" s="54">
        <f t="shared" si="14"/>
        <v>680000</v>
      </c>
      <c r="M205" s="54">
        <f t="shared" si="15"/>
        <v>3056763.846153846</v>
      </c>
    </row>
    <row r="206" spans="1:13" ht="23.25" customHeight="1" x14ac:dyDescent="0.2">
      <c r="A206" s="49">
        <v>200</v>
      </c>
      <c r="B206" s="37" t="s">
        <v>891</v>
      </c>
      <c r="C206" s="38" t="s">
        <v>892</v>
      </c>
      <c r="D206" s="38" t="s">
        <v>483</v>
      </c>
      <c r="E206" s="37" t="s">
        <v>633</v>
      </c>
      <c r="F206" s="50">
        <v>0</v>
      </c>
      <c r="G206" s="51">
        <v>0</v>
      </c>
      <c r="H206" s="52">
        <v>3</v>
      </c>
      <c r="I206" s="52">
        <v>3</v>
      </c>
      <c r="J206" s="53">
        <v>500000</v>
      </c>
      <c r="K206" s="53">
        <f t="shared" si="13"/>
        <v>270000</v>
      </c>
      <c r="L206" s="54">
        <f t="shared" si="14"/>
        <v>770000</v>
      </c>
      <c r="M206" s="54">
        <f t="shared" si="15"/>
        <v>770000</v>
      </c>
    </row>
    <row r="207" spans="1:13" ht="23.25" customHeight="1" x14ac:dyDescent="0.2">
      <c r="A207" s="49">
        <v>201</v>
      </c>
      <c r="B207" s="37" t="s">
        <v>114</v>
      </c>
      <c r="C207" s="38" t="s">
        <v>350</v>
      </c>
      <c r="D207" s="38" t="s">
        <v>529</v>
      </c>
      <c r="E207" s="37" t="s">
        <v>633</v>
      </c>
      <c r="F207" s="50">
        <v>3935969.230769231</v>
      </c>
      <c r="G207" s="51">
        <v>2670000000</v>
      </c>
      <c r="H207" s="52">
        <v>15</v>
      </c>
      <c r="I207" s="52">
        <v>15</v>
      </c>
      <c r="J207" s="53">
        <f t="shared" si="12"/>
        <v>534000</v>
      </c>
      <c r="K207" s="53">
        <f t="shared" si="13"/>
        <v>1350000</v>
      </c>
      <c r="L207" s="54">
        <f t="shared" si="14"/>
        <v>1884000</v>
      </c>
      <c r="M207" s="54">
        <f t="shared" si="15"/>
        <v>5819969.230769231</v>
      </c>
    </row>
    <row r="208" spans="1:13" ht="23.25" customHeight="1" x14ac:dyDescent="0.2">
      <c r="A208" s="49">
        <v>202</v>
      </c>
      <c r="B208" s="37" t="s">
        <v>115</v>
      </c>
      <c r="C208" s="38" t="s">
        <v>351</v>
      </c>
      <c r="D208" s="38" t="s">
        <v>474</v>
      </c>
      <c r="E208" s="37" t="s">
        <v>633</v>
      </c>
      <c r="F208" s="50">
        <v>6179886.5509846155</v>
      </c>
      <c r="G208" s="51">
        <v>0</v>
      </c>
      <c r="H208" s="52">
        <v>1</v>
      </c>
      <c r="I208" s="52">
        <v>1</v>
      </c>
      <c r="J208" s="53">
        <v>500000</v>
      </c>
      <c r="K208" s="53">
        <f t="shared" si="13"/>
        <v>90000</v>
      </c>
      <c r="L208" s="54">
        <f t="shared" si="14"/>
        <v>590000</v>
      </c>
      <c r="M208" s="54">
        <f t="shared" si="15"/>
        <v>6769886.5509846155</v>
      </c>
    </row>
    <row r="209" spans="1:13" ht="23.25" customHeight="1" x14ac:dyDescent="0.2">
      <c r="A209" s="49">
        <v>203</v>
      </c>
      <c r="B209" s="37" t="s">
        <v>116</v>
      </c>
      <c r="C209" s="38" t="s">
        <v>352</v>
      </c>
      <c r="D209" s="38" t="s">
        <v>530</v>
      </c>
      <c r="E209" s="37" t="s">
        <v>633</v>
      </c>
      <c r="F209" s="50">
        <v>0</v>
      </c>
      <c r="G209" s="51">
        <v>2676658785</v>
      </c>
      <c r="H209" s="52">
        <v>6</v>
      </c>
      <c r="I209" s="52">
        <v>2</v>
      </c>
      <c r="J209" s="53">
        <f t="shared" si="12"/>
        <v>535331.75699999998</v>
      </c>
      <c r="K209" s="53">
        <f t="shared" si="13"/>
        <v>540000</v>
      </c>
      <c r="L209" s="54">
        <f t="shared" si="14"/>
        <v>1075331.757</v>
      </c>
      <c r="M209" s="54">
        <f t="shared" si="15"/>
        <v>1075331.757</v>
      </c>
    </row>
    <row r="210" spans="1:13" ht="23.25" customHeight="1" x14ac:dyDescent="0.2">
      <c r="A210" s="49">
        <v>204</v>
      </c>
      <c r="B210" s="37" t="s">
        <v>117</v>
      </c>
      <c r="C210" s="38" t="s">
        <v>353</v>
      </c>
      <c r="D210" s="38" t="s">
        <v>473</v>
      </c>
      <c r="E210" s="37" t="s">
        <v>633</v>
      </c>
      <c r="F210" s="50">
        <v>5536403.5924000004</v>
      </c>
      <c r="G210" s="51">
        <v>6708697463</v>
      </c>
      <c r="H210" s="52">
        <v>15</v>
      </c>
      <c r="I210" s="52">
        <v>10</v>
      </c>
      <c r="J210" s="53">
        <f t="shared" si="12"/>
        <v>1341739.4926</v>
      </c>
      <c r="K210" s="53">
        <f t="shared" si="13"/>
        <v>1350000</v>
      </c>
      <c r="L210" s="54">
        <f t="shared" si="14"/>
        <v>2691739.4926</v>
      </c>
      <c r="M210" s="54">
        <f t="shared" si="15"/>
        <v>8228143.0850000009</v>
      </c>
    </row>
    <row r="211" spans="1:13" ht="23.25" customHeight="1" x14ac:dyDescent="0.2">
      <c r="A211" s="49">
        <v>205</v>
      </c>
      <c r="B211" s="37" t="s">
        <v>118</v>
      </c>
      <c r="C211" s="38" t="s">
        <v>354</v>
      </c>
      <c r="D211" s="38" t="s">
        <v>893</v>
      </c>
      <c r="E211" s="37" t="s">
        <v>633</v>
      </c>
      <c r="F211" s="50">
        <v>5602974.4221999999</v>
      </c>
      <c r="G211" s="51">
        <v>1540657816</v>
      </c>
      <c r="H211" s="52">
        <v>39</v>
      </c>
      <c r="I211" s="52">
        <v>3</v>
      </c>
      <c r="J211" s="53">
        <v>500000</v>
      </c>
      <c r="K211" s="53">
        <f t="shared" si="13"/>
        <v>3510000</v>
      </c>
      <c r="L211" s="54">
        <f t="shared" si="14"/>
        <v>4010000</v>
      </c>
      <c r="M211" s="54">
        <f t="shared" si="15"/>
        <v>9612974.4221999999</v>
      </c>
    </row>
    <row r="212" spans="1:13" ht="23.25" customHeight="1" x14ac:dyDescent="0.2">
      <c r="A212" s="49">
        <v>206</v>
      </c>
      <c r="B212" s="37" t="s">
        <v>119</v>
      </c>
      <c r="C212" s="38" t="s">
        <v>355</v>
      </c>
      <c r="D212" s="38" t="s">
        <v>531</v>
      </c>
      <c r="E212" s="37" t="s">
        <v>633</v>
      </c>
      <c r="F212" s="50">
        <v>0</v>
      </c>
      <c r="G212" s="51">
        <v>35336344203</v>
      </c>
      <c r="H212" s="52">
        <v>7</v>
      </c>
      <c r="I212" s="52">
        <v>3</v>
      </c>
      <c r="J212" s="53">
        <f t="shared" si="12"/>
        <v>7067268.8406000007</v>
      </c>
      <c r="K212" s="53">
        <f t="shared" si="13"/>
        <v>630000</v>
      </c>
      <c r="L212" s="54">
        <f t="shared" si="14"/>
        <v>7697268.8406000007</v>
      </c>
      <c r="M212" s="54">
        <f t="shared" si="15"/>
        <v>7697268.8406000007</v>
      </c>
    </row>
    <row r="213" spans="1:13" ht="23.25" customHeight="1" x14ac:dyDescent="0.2">
      <c r="A213" s="49">
        <v>207</v>
      </c>
      <c r="B213" s="37" t="s">
        <v>120</v>
      </c>
      <c r="C213" s="38" t="s">
        <v>356</v>
      </c>
      <c r="D213" s="38" t="s">
        <v>525</v>
      </c>
      <c r="E213" s="37" t="s">
        <v>633</v>
      </c>
      <c r="F213" s="50">
        <v>2827967.8196</v>
      </c>
      <c r="G213" s="51">
        <v>3130135560</v>
      </c>
      <c r="H213" s="52">
        <v>2</v>
      </c>
      <c r="I213" s="52">
        <v>5</v>
      </c>
      <c r="J213" s="53">
        <f t="shared" si="12"/>
        <v>626027.11200000008</v>
      </c>
      <c r="K213" s="53">
        <f t="shared" si="13"/>
        <v>180000</v>
      </c>
      <c r="L213" s="54">
        <f t="shared" si="14"/>
        <v>806027.11200000008</v>
      </c>
      <c r="M213" s="54">
        <f t="shared" si="15"/>
        <v>3633994.9316000002</v>
      </c>
    </row>
    <row r="214" spans="1:13" ht="23.25" customHeight="1" x14ac:dyDescent="0.2">
      <c r="A214" s="49">
        <v>208</v>
      </c>
      <c r="B214" s="37" t="s">
        <v>121</v>
      </c>
      <c r="C214" s="38" t="s">
        <v>357</v>
      </c>
      <c r="D214" s="38" t="s">
        <v>475</v>
      </c>
      <c r="E214" s="37" t="s">
        <v>633</v>
      </c>
      <c r="F214" s="50">
        <v>5936901.4560000002</v>
      </c>
      <c r="G214" s="51">
        <v>9324480172</v>
      </c>
      <c r="H214" s="52">
        <v>10</v>
      </c>
      <c r="I214" s="52">
        <v>10</v>
      </c>
      <c r="J214" s="53">
        <f t="shared" si="12"/>
        <v>1864896.0344</v>
      </c>
      <c r="K214" s="53">
        <f t="shared" si="13"/>
        <v>900000</v>
      </c>
      <c r="L214" s="54">
        <f t="shared" si="14"/>
        <v>2764896.0344000002</v>
      </c>
      <c r="M214" s="54">
        <f t="shared" si="15"/>
        <v>8701797.4904000014</v>
      </c>
    </row>
    <row r="215" spans="1:13" ht="23.25" customHeight="1" x14ac:dyDescent="0.2">
      <c r="A215" s="49">
        <v>209</v>
      </c>
      <c r="B215" s="37" t="s">
        <v>894</v>
      </c>
      <c r="C215" s="38" t="s">
        <v>895</v>
      </c>
      <c r="D215" s="38" t="s">
        <v>896</v>
      </c>
      <c r="E215" s="37" t="s">
        <v>633</v>
      </c>
      <c r="F215" s="50">
        <v>0</v>
      </c>
      <c r="G215" s="51">
        <v>0</v>
      </c>
      <c r="H215" s="52">
        <v>2</v>
      </c>
      <c r="I215" s="52">
        <v>2</v>
      </c>
      <c r="J215" s="53">
        <v>500000</v>
      </c>
      <c r="K215" s="53">
        <f t="shared" si="13"/>
        <v>180000</v>
      </c>
      <c r="L215" s="54">
        <f t="shared" si="14"/>
        <v>680000</v>
      </c>
      <c r="M215" s="54">
        <f t="shared" si="15"/>
        <v>680000</v>
      </c>
    </row>
    <row r="216" spans="1:13" ht="23.25" customHeight="1" x14ac:dyDescent="0.2">
      <c r="A216" s="49">
        <v>210</v>
      </c>
      <c r="B216" s="37" t="s">
        <v>122</v>
      </c>
      <c r="C216" s="38" t="s">
        <v>358</v>
      </c>
      <c r="D216" s="38" t="s">
        <v>482</v>
      </c>
      <c r="E216" s="37" t="s">
        <v>633</v>
      </c>
      <c r="F216" s="50">
        <v>2112268.3717999998</v>
      </c>
      <c r="G216" s="51">
        <v>6535505618</v>
      </c>
      <c r="H216" s="52">
        <v>4</v>
      </c>
      <c r="I216" s="52">
        <v>5</v>
      </c>
      <c r="J216" s="53">
        <f t="shared" si="12"/>
        <v>1307101.1236</v>
      </c>
      <c r="K216" s="53">
        <f t="shared" si="13"/>
        <v>360000</v>
      </c>
      <c r="L216" s="54">
        <f t="shared" si="14"/>
        <v>1667101.1236</v>
      </c>
      <c r="M216" s="54">
        <f t="shared" si="15"/>
        <v>3779369.4953999999</v>
      </c>
    </row>
    <row r="217" spans="1:13" ht="23.25" customHeight="1" x14ac:dyDescent="0.2">
      <c r="A217" s="49">
        <v>211</v>
      </c>
      <c r="B217" s="37" t="s">
        <v>897</v>
      </c>
      <c r="C217" s="38" t="s">
        <v>898</v>
      </c>
      <c r="D217" s="38" t="s">
        <v>525</v>
      </c>
      <c r="E217" s="37" t="s">
        <v>633</v>
      </c>
      <c r="F217" s="50">
        <v>0</v>
      </c>
      <c r="G217" s="51">
        <v>0</v>
      </c>
      <c r="H217" s="52">
        <v>5</v>
      </c>
      <c r="I217" s="52">
        <v>5</v>
      </c>
      <c r="J217" s="53">
        <v>500000</v>
      </c>
      <c r="K217" s="53">
        <f t="shared" si="13"/>
        <v>450000</v>
      </c>
      <c r="L217" s="54">
        <f t="shared" si="14"/>
        <v>950000</v>
      </c>
      <c r="M217" s="54">
        <f t="shared" si="15"/>
        <v>950000</v>
      </c>
    </row>
    <row r="218" spans="1:13" ht="23.25" customHeight="1" x14ac:dyDescent="0.2">
      <c r="A218" s="49">
        <v>212</v>
      </c>
      <c r="B218" s="37" t="s">
        <v>123</v>
      </c>
      <c r="C218" s="38" t="s">
        <v>359</v>
      </c>
      <c r="D218" s="38" t="s">
        <v>484</v>
      </c>
      <c r="E218" s="37" t="s">
        <v>633</v>
      </c>
      <c r="F218" s="50">
        <v>31360933.406369232</v>
      </c>
      <c r="G218" s="51">
        <v>62096427391</v>
      </c>
      <c r="H218" s="52">
        <v>4</v>
      </c>
      <c r="I218" s="52">
        <v>2</v>
      </c>
      <c r="J218" s="53">
        <f t="shared" si="12"/>
        <v>12419285.4782</v>
      </c>
      <c r="K218" s="53">
        <f t="shared" si="13"/>
        <v>360000</v>
      </c>
      <c r="L218" s="54">
        <f t="shared" si="14"/>
        <v>12779285.4782</v>
      </c>
      <c r="M218" s="54">
        <f t="shared" si="15"/>
        <v>44140218.884569228</v>
      </c>
    </row>
    <row r="219" spans="1:13" ht="23.25" customHeight="1" x14ac:dyDescent="0.2">
      <c r="A219" s="49">
        <v>213</v>
      </c>
      <c r="B219" s="37" t="s">
        <v>124</v>
      </c>
      <c r="C219" s="38" t="s">
        <v>360</v>
      </c>
      <c r="D219" s="38" t="s">
        <v>847</v>
      </c>
      <c r="E219" s="37" t="s">
        <v>633</v>
      </c>
      <c r="F219" s="50">
        <v>31328175.115492307</v>
      </c>
      <c r="G219" s="51">
        <v>0</v>
      </c>
      <c r="H219" s="52">
        <v>24</v>
      </c>
      <c r="I219" s="52">
        <v>20</v>
      </c>
      <c r="J219" s="53">
        <v>500000</v>
      </c>
      <c r="K219" s="53">
        <f t="shared" si="13"/>
        <v>2160000</v>
      </c>
      <c r="L219" s="54">
        <f t="shared" si="14"/>
        <v>2660000</v>
      </c>
      <c r="M219" s="54">
        <f t="shared" si="15"/>
        <v>33988175.115492307</v>
      </c>
    </row>
    <row r="220" spans="1:13" ht="23.25" customHeight="1" x14ac:dyDescent="0.2">
      <c r="A220" s="49">
        <v>214</v>
      </c>
      <c r="B220" s="37" t="s">
        <v>125</v>
      </c>
      <c r="C220" s="38" t="s">
        <v>361</v>
      </c>
      <c r="D220" s="38" t="s">
        <v>899</v>
      </c>
      <c r="E220" s="37" t="s">
        <v>633</v>
      </c>
      <c r="F220" s="50">
        <v>14781460.539692309</v>
      </c>
      <c r="G220" s="51">
        <v>20592742696</v>
      </c>
      <c r="H220" s="52">
        <v>4</v>
      </c>
      <c r="I220" s="52">
        <v>20</v>
      </c>
      <c r="J220" s="53">
        <f t="shared" si="12"/>
        <v>4118548.5392</v>
      </c>
      <c r="K220" s="53">
        <f t="shared" si="13"/>
        <v>360000</v>
      </c>
      <c r="L220" s="54">
        <f t="shared" si="14"/>
        <v>4478548.5392000005</v>
      </c>
      <c r="M220" s="54">
        <f t="shared" si="15"/>
        <v>19260009.078892309</v>
      </c>
    </row>
    <row r="221" spans="1:13" ht="23.25" customHeight="1" x14ac:dyDescent="0.2">
      <c r="A221" s="49">
        <v>215</v>
      </c>
      <c r="B221" s="37" t="s">
        <v>900</v>
      </c>
      <c r="C221" s="38" t="s">
        <v>901</v>
      </c>
      <c r="D221" s="38" t="s">
        <v>902</v>
      </c>
      <c r="E221" s="37" t="s">
        <v>633</v>
      </c>
      <c r="F221" s="50">
        <v>0</v>
      </c>
      <c r="G221" s="51">
        <v>1951164649</v>
      </c>
      <c r="H221" s="52">
        <v>9</v>
      </c>
      <c r="I221" s="52">
        <v>0</v>
      </c>
      <c r="J221" s="53">
        <v>500000</v>
      </c>
      <c r="K221" s="53">
        <f t="shared" si="13"/>
        <v>810000</v>
      </c>
      <c r="L221" s="54">
        <f t="shared" si="14"/>
        <v>1310000</v>
      </c>
      <c r="M221" s="54">
        <f t="shared" si="15"/>
        <v>1310000</v>
      </c>
    </row>
    <row r="222" spans="1:13" ht="23.25" customHeight="1" x14ac:dyDescent="0.2">
      <c r="A222" s="49">
        <v>216</v>
      </c>
      <c r="B222" s="37" t="s">
        <v>903</v>
      </c>
      <c r="C222" s="38" t="s">
        <v>904</v>
      </c>
      <c r="D222" s="38" t="s">
        <v>905</v>
      </c>
      <c r="E222" s="37" t="s">
        <v>633</v>
      </c>
      <c r="F222" s="50">
        <v>0</v>
      </c>
      <c r="G222" s="51">
        <v>0</v>
      </c>
      <c r="H222" s="52">
        <v>0</v>
      </c>
      <c r="I222" s="52">
        <v>0</v>
      </c>
      <c r="J222" s="53">
        <v>500000</v>
      </c>
      <c r="K222" s="53">
        <f t="shared" si="13"/>
        <v>0</v>
      </c>
      <c r="L222" s="54">
        <f t="shared" si="14"/>
        <v>500000</v>
      </c>
      <c r="M222" s="54">
        <f t="shared" si="15"/>
        <v>500000</v>
      </c>
    </row>
    <row r="223" spans="1:13" ht="23.25" customHeight="1" x14ac:dyDescent="0.2">
      <c r="A223" s="49">
        <v>217</v>
      </c>
      <c r="B223" s="37" t="s">
        <v>906</v>
      </c>
      <c r="C223" s="38" t="s">
        <v>907</v>
      </c>
      <c r="D223" s="38" t="s">
        <v>529</v>
      </c>
      <c r="E223" s="37" t="s">
        <v>633</v>
      </c>
      <c r="F223" s="50">
        <v>0</v>
      </c>
      <c r="G223" s="51">
        <v>0</v>
      </c>
      <c r="H223" s="52">
        <v>0</v>
      </c>
      <c r="I223" s="52">
        <v>0</v>
      </c>
      <c r="J223" s="53">
        <v>500000</v>
      </c>
      <c r="K223" s="53">
        <f t="shared" si="13"/>
        <v>0</v>
      </c>
      <c r="L223" s="54">
        <f t="shared" si="14"/>
        <v>500000</v>
      </c>
      <c r="M223" s="54">
        <f t="shared" si="15"/>
        <v>500000</v>
      </c>
    </row>
    <row r="224" spans="1:13" ht="23.25" customHeight="1" x14ac:dyDescent="0.2">
      <c r="A224" s="49">
        <v>218</v>
      </c>
      <c r="B224" s="37" t="s">
        <v>908</v>
      </c>
      <c r="C224" s="38" t="s">
        <v>909</v>
      </c>
      <c r="D224" s="38" t="s">
        <v>478</v>
      </c>
      <c r="E224" s="37" t="s">
        <v>633</v>
      </c>
      <c r="F224" s="50">
        <v>0</v>
      </c>
      <c r="G224" s="51">
        <v>0</v>
      </c>
      <c r="H224" s="52">
        <v>3</v>
      </c>
      <c r="I224" s="52">
        <v>3</v>
      </c>
      <c r="J224" s="53">
        <v>500000</v>
      </c>
      <c r="K224" s="53">
        <f t="shared" si="13"/>
        <v>270000</v>
      </c>
      <c r="L224" s="54">
        <f t="shared" si="14"/>
        <v>770000</v>
      </c>
      <c r="M224" s="54">
        <f t="shared" si="15"/>
        <v>770000</v>
      </c>
    </row>
    <row r="225" spans="1:13" ht="23.25" customHeight="1" x14ac:dyDescent="0.2">
      <c r="A225" s="49">
        <v>219</v>
      </c>
      <c r="B225" s="37" t="s">
        <v>129</v>
      </c>
      <c r="C225" s="38" t="s">
        <v>365</v>
      </c>
      <c r="D225" s="38" t="s">
        <v>533</v>
      </c>
      <c r="E225" s="37" t="s">
        <v>633</v>
      </c>
      <c r="F225" s="50">
        <v>1996084.3630000004</v>
      </c>
      <c r="G225" s="51">
        <v>2984918018</v>
      </c>
      <c r="H225" s="52">
        <v>10</v>
      </c>
      <c r="I225" s="52">
        <v>10</v>
      </c>
      <c r="J225" s="53">
        <f t="shared" si="12"/>
        <v>596983.60360000003</v>
      </c>
      <c r="K225" s="53">
        <f t="shared" si="13"/>
        <v>900000</v>
      </c>
      <c r="L225" s="54">
        <f t="shared" si="14"/>
        <v>1496983.6036</v>
      </c>
      <c r="M225" s="54">
        <f t="shared" si="15"/>
        <v>3493067.9666000004</v>
      </c>
    </row>
    <row r="226" spans="1:13" ht="23.25" customHeight="1" x14ac:dyDescent="0.2">
      <c r="A226" s="49">
        <v>220</v>
      </c>
      <c r="B226" s="37" t="s">
        <v>130</v>
      </c>
      <c r="C226" s="38" t="s">
        <v>366</v>
      </c>
      <c r="D226" s="38" t="s">
        <v>474</v>
      </c>
      <c r="E226" s="37" t="s">
        <v>633</v>
      </c>
      <c r="F226" s="50">
        <v>2214577.0585538461</v>
      </c>
      <c r="G226" s="51">
        <v>2851284498</v>
      </c>
      <c r="H226" s="52">
        <v>1</v>
      </c>
      <c r="I226" s="52">
        <v>3</v>
      </c>
      <c r="J226" s="53">
        <f t="shared" si="12"/>
        <v>570256.8996</v>
      </c>
      <c r="K226" s="53">
        <f t="shared" si="13"/>
        <v>90000</v>
      </c>
      <c r="L226" s="54">
        <f t="shared" si="14"/>
        <v>660256.8996</v>
      </c>
      <c r="M226" s="54">
        <f t="shared" si="15"/>
        <v>2874833.9581538462</v>
      </c>
    </row>
    <row r="227" spans="1:13" ht="23.25" customHeight="1" x14ac:dyDescent="0.2">
      <c r="A227" s="49">
        <v>221</v>
      </c>
      <c r="B227" s="37" t="s">
        <v>910</v>
      </c>
      <c r="C227" s="38" t="s">
        <v>911</v>
      </c>
      <c r="D227" s="38" t="s">
        <v>485</v>
      </c>
      <c r="E227" s="37" t="s">
        <v>633</v>
      </c>
      <c r="F227" s="50">
        <v>0</v>
      </c>
      <c r="G227" s="51">
        <v>10795817290</v>
      </c>
      <c r="H227" s="52">
        <v>4</v>
      </c>
      <c r="I227" s="52">
        <v>3</v>
      </c>
      <c r="J227" s="53">
        <f t="shared" si="12"/>
        <v>2159163.4580000001</v>
      </c>
      <c r="K227" s="53">
        <f t="shared" si="13"/>
        <v>360000</v>
      </c>
      <c r="L227" s="54">
        <f t="shared" si="14"/>
        <v>2519163.4580000001</v>
      </c>
      <c r="M227" s="54">
        <f t="shared" si="15"/>
        <v>2519163.4580000001</v>
      </c>
    </row>
    <row r="228" spans="1:13" ht="23.25" customHeight="1" x14ac:dyDescent="0.2">
      <c r="A228" s="49">
        <v>222</v>
      </c>
      <c r="B228" s="37" t="s">
        <v>134</v>
      </c>
      <c r="C228" s="38" t="s">
        <v>370</v>
      </c>
      <c r="D228" s="38" t="s">
        <v>491</v>
      </c>
      <c r="E228" s="37" t="s">
        <v>633</v>
      </c>
      <c r="F228" s="50">
        <v>4363650.6565230768</v>
      </c>
      <c r="G228" s="51">
        <v>8002810749</v>
      </c>
      <c r="H228" s="52">
        <v>5</v>
      </c>
      <c r="I228" s="52">
        <v>5</v>
      </c>
      <c r="J228" s="53">
        <f t="shared" si="12"/>
        <v>1600562.1498</v>
      </c>
      <c r="K228" s="53">
        <f t="shared" si="13"/>
        <v>450000</v>
      </c>
      <c r="L228" s="54">
        <f t="shared" si="14"/>
        <v>2050562.1498</v>
      </c>
      <c r="M228" s="54">
        <f t="shared" si="15"/>
        <v>6414212.8063230766</v>
      </c>
    </row>
    <row r="229" spans="1:13" ht="23.25" customHeight="1" x14ac:dyDescent="0.2">
      <c r="A229" s="49">
        <v>223</v>
      </c>
      <c r="B229" s="37" t="s">
        <v>135</v>
      </c>
      <c r="C229" s="38" t="s">
        <v>371</v>
      </c>
      <c r="D229" s="38" t="s">
        <v>486</v>
      </c>
      <c r="E229" s="37" t="s">
        <v>633</v>
      </c>
      <c r="F229" s="50">
        <v>3993460</v>
      </c>
      <c r="G229" s="51">
        <v>524654538</v>
      </c>
      <c r="H229" s="52">
        <v>13</v>
      </c>
      <c r="I229" s="52">
        <v>9</v>
      </c>
      <c r="J229" s="53">
        <v>500000</v>
      </c>
      <c r="K229" s="53">
        <f t="shared" si="13"/>
        <v>1170000</v>
      </c>
      <c r="L229" s="54">
        <f t="shared" si="14"/>
        <v>1670000</v>
      </c>
      <c r="M229" s="54">
        <f t="shared" si="15"/>
        <v>5663460</v>
      </c>
    </row>
    <row r="230" spans="1:13" ht="23.25" customHeight="1" x14ac:dyDescent="0.2">
      <c r="A230" s="49">
        <v>224</v>
      </c>
      <c r="B230" s="37" t="s">
        <v>137</v>
      </c>
      <c r="C230" s="38" t="s">
        <v>373</v>
      </c>
      <c r="D230" s="38" t="s">
        <v>479</v>
      </c>
      <c r="E230" s="37" t="s">
        <v>633</v>
      </c>
      <c r="F230" s="50">
        <v>2760000</v>
      </c>
      <c r="G230" s="51">
        <v>0</v>
      </c>
      <c r="H230" s="52">
        <v>20</v>
      </c>
      <c r="I230" s="52">
        <v>20</v>
      </c>
      <c r="J230" s="53">
        <v>500000</v>
      </c>
      <c r="K230" s="53">
        <f t="shared" si="13"/>
        <v>1800000</v>
      </c>
      <c r="L230" s="54">
        <f t="shared" si="14"/>
        <v>2300000</v>
      </c>
      <c r="M230" s="54">
        <f t="shared" si="15"/>
        <v>5060000</v>
      </c>
    </row>
    <row r="231" spans="1:13" ht="23.25" customHeight="1" x14ac:dyDescent="0.2">
      <c r="A231" s="49">
        <v>225</v>
      </c>
      <c r="B231" s="37" t="s">
        <v>138</v>
      </c>
      <c r="C231" s="38" t="s">
        <v>374</v>
      </c>
      <c r="D231" s="38" t="s">
        <v>536</v>
      </c>
      <c r="E231" s="37" t="s">
        <v>633</v>
      </c>
      <c r="F231" s="50">
        <v>7605075.6391230775</v>
      </c>
      <c r="G231" s="51">
        <v>11912777087</v>
      </c>
      <c r="H231" s="52">
        <v>8</v>
      </c>
      <c r="I231" s="52">
        <v>5</v>
      </c>
      <c r="J231" s="53">
        <f t="shared" si="12"/>
        <v>2382555.4174000002</v>
      </c>
      <c r="K231" s="53">
        <f t="shared" si="13"/>
        <v>720000</v>
      </c>
      <c r="L231" s="54">
        <f t="shared" si="14"/>
        <v>3102555.4174000002</v>
      </c>
      <c r="M231" s="54">
        <f t="shared" si="15"/>
        <v>10707631.056523077</v>
      </c>
    </row>
    <row r="232" spans="1:13" ht="23.25" customHeight="1" x14ac:dyDescent="0.2">
      <c r="A232" s="49">
        <v>226</v>
      </c>
      <c r="B232" s="37" t="s">
        <v>141</v>
      </c>
      <c r="C232" s="38" t="s">
        <v>377</v>
      </c>
      <c r="D232" s="38" t="s">
        <v>912</v>
      </c>
      <c r="E232" s="37" t="s">
        <v>633</v>
      </c>
      <c r="F232" s="50">
        <v>12954080.068307692</v>
      </c>
      <c r="G232" s="51">
        <v>17859293017</v>
      </c>
      <c r="H232" s="52">
        <v>2</v>
      </c>
      <c r="I232" s="52">
        <v>6</v>
      </c>
      <c r="J232" s="53">
        <f t="shared" si="12"/>
        <v>3571858.6034000004</v>
      </c>
      <c r="K232" s="53">
        <f t="shared" si="13"/>
        <v>180000</v>
      </c>
      <c r="L232" s="54">
        <f t="shared" si="14"/>
        <v>3751858.6034000004</v>
      </c>
      <c r="M232" s="54">
        <f t="shared" si="15"/>
        <v>16705938.671707693</v>
      </c>
    </row>
    <row r="233" spans="1:13" ht="23.25" customHeight="1" x14ac:dyDescent="0.2">
      <c r="A233" s="49">
        <v>227</v>
      </c>
      <c r="B233" s="37" t="s">
        <v>913</v>
      </c>
      <c r="C233" s="38" t="s">
        <v>914</v>
      </c>
      <c r="D233" s="38" t="s">
        <v>548</v>
      </c>
      <c r="E233" s="37" t="s">
        <v>633</v>
      </c>
      <c r="F233" s="50">
        <v>0</v>
      </c>
      <c r="G233" s="51">
        <v>5138207433</v>
      </c>
      <c r="H233" s="52">
        <v>1</v>
      </c>
      <c r="I233" s="52">
        <v>5</v>
      </c>
      <c r="J233" s="53">
        <f t="shared" si="12"/>
        <v>1027641.4866000001</v>
      </c>
      <c r="K233" s="53">
        <f t="shared" si="13"/>
        <v>90000</v>
      </c>
      <c r="L233" s="54">
        <f t="shared" si="14"/>
        <v>1117641.4865999999</v>
      </c>
      <c r="M233" s="54">
        <f t="shared" si="15"/>
        <v>1117641.4865999999</v>
      </c>
    </row>
    <row r="234" spans="1:13" ht="23.25" customHeight="1" x14ac:dyDescent="0.2">
      <c r="A234" s="49">
        <v>228</v>
      </c>
      <c r="B234" s="37" t="s">
        <v>142</v>
      </c>
      <c r="C234" s="38" t="s">
        <v>378</v>
      </c>
      <c r="D234" s="38" t="s">
        <v>483</v>
      </c>
      <c r="E234" s="37" t="s">
        <v>633</v>
      </c>
      <c r="F234" s="50">
        <v>0</v>
      </c>
      <c r="G234" s="51">
        <v>6153031682</v>
      </c>
      <c r="H234" s="52">
        <v>4</v>
      </c>
      <c r="I234" s="52">
        <v>3</v>
      </c>
      <c r="J234" s="53">
        <f t="shared" si="12"/>
        <v>1230606.3364000001</v>
      </c>
      <c r="K234" s="53">
        <f t="shared" si="13"/>
        <v>360000</v>
      </c>
      <c r="L234" s="54">
        <f t="shared" si="14"/>
        <v>1590606.3364000001</v>
      </c>
      <c r="M234" s="54">
        <f t="shared" si="15"/>
        <v>1590606.3364000001</v>
      </c>
    </row>
    <row r="235" spans="1:13" ht="23.25" customHeight="1" x14ac:dyDescent="0.2">
      <c r="A235" s="49">
        <v>229</v>
      </c>
      <c r="B235" s="37" t="s">
        <v>143</v>
      </c>
      <c r="C235" s="38" t="s">
        <v>379</v>
      </c>
      <c r="D235" s="38" t="s">
        <v>490</v>
      </c>
      <c r="E235" s="37" t="s">
        <v>633</v>
      </c>
      <c r="F235" s="50">
        <v>12979848.556123078</v>
      </c>
      <c r="G235" s="51">
        <v>0</v>
      </c>
      <c r="H235" s="52">
        <v>40</v>
      </c>
      <c r="I235" s="52">
        <v>5</v>
      </c>
      <c r="J235" s="53">
        <v>500000</v>
      </c>
      <c r="K235" s="53">
        <f t="shared" si="13"/>
        <v>3600000</v>
      </c>
      <c r="L235" s="54">
        <f t="shared" si="14"/>
        <v>4100000</v>
      </c>
      <c r="M235" s="54">
        <f t="shared" si="15"/>
        <v>17079848.556123078</v>
      </c>
    </row>
    <row r="236" spans="1:13" ht="23.25" customHeight="1" x14ac:dyDescent="0.2">
      <c r="A236" s="49">
        <v>230</v>
      </c>
      <c r="B236" s="37" t="s">
        <v>144</v>
      </c>
      <c r="C236" s="38" t="s">
        <v>380</v>
      </c>
      <c r="D236" s="38" t="s">
        <v>476</v>
      </c>
      <c r="E236" s="37" t="s">
        <v>633</v>
      </c>
      <c r="F236" s="50">
        <v>4189149.9861230771</v>
      </c>
      <c r="G236" s="51">
        <v>1030870413</v>
      </c>
      <c r="H236" s="52">
        <v>5</v>
      </c>
      <c r="I236" s="52">
        <v>5</v>
      </c>
      <c r="J236" s="53">
        <v>500000</v>
      </c>
      <c r="K236" s="53">
        <f t="shared" si="13"/>
        <v>450000</v>
      </c>
      <c r="L236" s="54">
        <f t="shared" si="14"/>
        <v>950000</v>
      </c>
      <c r="M236" s="54">
        <f t="shared" si="15"/>
        <v>5139149.9861230776</v>
      </c>
    </row>
    <row r="237" spans="1:13" ht="23.25" customHeight="1" x14ac:dyDescent="0.2">
      <c r="A237" s="49">
        <v>231</v>
      </c>
      <c r="B237" s="37" t="s">
        <v>145</v>
      </c>
      <c r="C237" s="38" t="s">
        <v>381</v>
      </c>
      <c r="D237" s="38" t="s">
        <v>487</v>
      </c>
      <c r="E237" s="37" t="s">
        <v>633</v>
      </c>
      <c r="F237" s="50">
        <v>7043651.6739230771</v>
      </c>
      <c r="G237" s="51">
        <v>3299884605</v>
      </c>
      <c r="H237" s="52">
        <v>36</v>
      </c>
      <c r="I237" s="52">
        <v>5</v>
      </c>
      <c r="J237" s="53">
        <f t="shared" si="12"/>
        <v>659976.92100000009</v>
      </c>
      <c r="K237" s="53">
        <f t="shared" si="13"/>
        <v>3240000</v>
      </c>
      <c r="L237" s="54">
        <f t="shared" si="14"/>
        <v>3899976.9210000001</v>
      </c>
      <c r="M237" s="54">
        <f t="shared" si="15"/>
        <v>10943628.594923077</v>
      </c>
    </row>
    <row r="238" spans="1:13" ht="23.25" customHeight="1" x14ac:dyDescent="0.2">
      <c r="A238" s="49">
        <v>232</v>
      </c>
      <c r="B238" s="37" t="s">
        <v>148</v>
      </c>
      <c r="C238" s="38" t="s">
        <v>383</v>
      </c>
      <c r="D238" s="38" t="s">
        <v>540</v>
      </c>
      <c r="E238" s="37" t="s">
        <v>633</v>
      </c>
      <c r="F238" s="50">
        <v>9472952.0126769226</v>
      </c>
      <c r="G238" s="51">
        <v>9392468580</v>
      </c>
      <c r="H238" s="52">
        <v>2</v>
      </c>
      <c r="I238" s="52">
        <v>8</v>
      </c>
      <c r="J238" s="53">
        <f t="shared" si="12"/>
        <v>1878493.716</v>
      </c>
      <c r="K238" s="53">
        <f t="shared" si="13"/>
        <v>180000</v>
      </c>
      <c r="L238" s="54">
        <f t="shared" si="14"/>
        <v>2058493.716</v>
      </c>
      <c r="M238" s="54">
        <f t="shared" si="15"/>
        <v>11531445.728676923</v>
      </c>
    </row>
    <row r="239" spans="1:13" s="43" customFormat="1" ht="23.25" customHeight="1" x14ac:dyDescent="0.2">
      <c r="A239" s="49">
        <v>233</v>
      </c>
      <c r="B239" s="62" t="s">
        <v>915</v>
      </c>
      <c r="C239" s="105" t="s">
        <v>916</v>
      </c>
      <c r="D239" s="105" t="s">
        <v>474</v>
      </c>
      <c r="E239" s="62" t="s">
        <v>633</v>
      </c>
      <c r="F239" s="63">
        <f>'[2]UBND xã Văn Giang'!$E$69*1000</f>
        <v>13006836.523507692</v>
      </c>
      <c r="G239" s="64">
        <v>10402738864</v>
      </c>
      <c r="H239" s="65">
        <v>3</v>
      </c>
      <c r="I239" s="65">
        <v>3</v>
      </c>
      <c r="J239" s="66">
        <f t="shared" si="12"/>
        <v>2080547.7728000002</v>
      </c>
      <c r="K239" s="66">
        <f t="shared" si="13"/>
        <v>270000</v>
      </c>
      <c r="L239" s="67">
        <f t="shared" si="14"/>
        <v>2350547.7728000004</v>
      </c>
      <c r="M239" s="67">
        <f t="shared" si="15"/>
        <v>15357384.296307692</v>
      </c>
    </row>
    <row r="240" spans="1:13" ht="23.25" customHeight="1" x14ac:dyDescent="0.2">
      <c r="A240" s="49">
        <v>234</v>
      </c>
      <c r="B240" s="37" t="s">
        <v>151</v>
      </c>
      <c r="C240" s="38" t="s">
        <v>386</v>
      </c>
      <c r="D240" s="38" t="s">
        <v>473</v>
      </c>
      <c r="E240" s="37" t="s">
        <v>633</v>
      </c>
      <c r="F240" s="50">
        <v>1676977.7158000001</v>
      </c>
      <c r="G240" s="51">
        <v>7518945225</v>
      </c>
      <c r="H240" s="52">
        <v>6</v>
      </c>
      <c r="I240" s="52">
        <v>6</v>
      </c>
      <c r="J240" s="53">
        <f t="shared" si="12"/>
        <v>1503789.0450000002</v>
      </c>
      <c r="K240" s="53">
        <f t="shared" si="13"/>
        <v>540000</v>
      </c>
      <c r="L240" s="54">
        <f t="shared" si="14"/>
        <v>2043789.0450000002</v>
      </c>
      <c r="M240" s="54">
        <f t="shared" si="15"/>
        <v>3720766.7608000003</v>
      </c>
    </row>
    <row r="241" spans="1:13" ht="23.25" customHeight="1" x14ac:dyDescent="0.2">
      <c r="A241" s="49">
        <v>235</v>
      </c>
      <c r="B241" s="37" t="s">
        <v>152</v>
      </c>
      <c r="C241" s="38" t="s">
        <v>387</v>
      </c>
      <c r="D241" s="38" t="s">
        <v>917</v>
      </c>
      <c r="E241" s="37" t="s">
        <v>633</v>
      </c>
      <c r="F241" s="50">
        <v>3401086.549523077</v>
      </c>
      <c r="G241" s="51">
        <v>1419539688</v>
      </c>
      <c r="H241" s="52">
        <v>1</v>
      </c>
      <c r="I241" s="52">
        <v>5</v>
      </c>
      <c r="J241" s="53">
        <v>500000</v>
      </c>
      <c r="K241" s="53">
        <f t="shared" si="13"/>
        <v>90000</v>
      </c>
      <c r="L241" s="54">
        <f t="shared" si="14"/>
        <v>590000</v>
      </c>
      <c r="M241" s="54">
        <f t="shared" si="15"/>
        <v>3991086.549523077</v>
      </c>
    </row>
    <row r="242" spans="1:13" ht="23.25" customHeight="1" x14ac:dyDescent="0.2">
      <c r="A242" s="49">
        <v>236</v>
      </c>
      <c r="B242" s="37" t="s">
        <v>918</v>
      </c>
      <c r="C242" s="38" t="s">
        <v>919</v>
      </c>
      <c r="D242" s="38" t="s">
        <v>601</v>
      </c>
      <c r="E242" s="37" t="s">
        <v>633</v>
      </c>
      <c r="F242" s="50">
        <v>0</v>
      </c>
      <c r="G242" s="51">
        <v>0</v>
      </c>
      <c r="H242" s="52">
        <v>5</v>
      </c>
      <c r="I242" s="52">
        <v>5</v>
      </c>
      <c r="J242" s="53">
        <v>500000</v>
      </c>
      <c r="K242" s="53">
        <f t="shared" si="13"/>
        <v>450000</v>
      </c>
      <c r="L242" s="54">
        <f t="shared" si="14"/>
        <v>950000</v>
      </c>
      <c r="M242" s="54">
        <f t="shared" si="15"/>
        <v>950000</v>
      </c>
    </row>
    <row r="243" spans="1:13" ht="23.25" customHeight="1" x14ac:dyDescent="0.2">
      <c r="A243" s="49">
        <v>237</v>
      </c>
      <c r="B243" s="37" t="s">
        <v>155</v>
      </c>
      <c r="C243" s="38" t="s">
        <v>390</v>
      </c>
      <c r="D243" s="38" t="s">
        <v>476</v>
      </c>
      <c r="E243" s="37" t="s">
        <v>633</v>
      </c>
      <c r="F243" s="50">
        <v>7376985.5477999998</v>
      </c>
      <c r="G243" s="51">
        <v>8446337224</v>
      </c>
      <c r="H243" s="52">
        <v>4</v>
      </c>
      <c r="I243" s="52">
        <v>5</v>
      </c>
      <c r="J243" s="53">
        <f t="shared" ref="J243:J274" si="16">0.02%*G243</f>
        <v>1689267.4448000002</v>
      </c>
      <c r="K243" s="53">
        <f t="shared" si="13"/>
        <v>360000</v>
      </c>
      <c r="L243" s="54">
        <f t="shared" si="14"/>
        <v>2049267.4448000002</v>
      </c>
      <c r="M243" s="54">
        <f t="shared" si="15"/>
        <v>9426252.9925999995</v>
      </c>
    </row>
    <row r="244" spans="1:13" ht="23.25" customHeight="1" x14ac:dyDescent="0.2">
      <c r="A244" s="49">
        <v>238</v>
      </c>
      <c r="B244" s="37" t="s">
        <v>156</v>
      </c>
      <c r="C244" s="38" t="s">
        <v>391</v>
      </c>
      <c r="D244" s="38" t="s">
        <v>543</v>
      </c>
      <c r="E244" s="37" t="s">
        <v>633</v>
      </c>
      <c r="F244" s="50">
        <v>3053846.153846154</v>
      </c>
      <c r="G244" s="51">
        <v>0</v>
      </c>
      <c r="H244" s="52">
        <v>10</v>
      </c>
      <c r="I244" s="52">
        <v>10</v>
      </c>
      <c r="J244" s="53">
        <v>500000</v>
      </c>
      <c r="K244" s="53">
        <f t="shared" si="13"/>
        <v>900000</v>
      </c>
      <c r="L244" s="54">
        <f t="shared" si="14"/>
        <v>1400000</v>
      </c>
      <c r="M244" s="54">
        <f t="shared" si="15"/>
        <v>4453846.153846154</v>
      </c>
    </row>
    <row r="245" spans="1:13" ht="23.25" customHeight="1" x14ac:dyDescent="0.2">
      <c r="A245" s="49">
        <v>239</v>
      </c>
      <c r="B245" s="37" t="s">
        <v>157</v>
      </c>
      <c r="C245" s="38" t="s">
        <v>392</v>
      </c>
      <c r="D245" s="38" t="s">
        <v>481</v>
      </c>
      <c r="E245" s="37" t="s">
        <v>633</v>
      </c>
      <c r="F245" s="50">
        <v>3584568.1947230771</v>
      </c>
      <c r="G245" s="51">
        <v>1000000000</v>
      </c>
      <c r="H245" s="52">
        <v>5</v>
      </c>
      <c r="I245" s="52">
        <v>5</v>
      </c>
      <c r="J245" s="53">
        <v>500000</v>
      </c>
      <c r="K245" s="53">
        <f t="shared" si="13"/>
        <v>450000</v>
      </c>
      <c r="L245" s="54">
        <f t="shared" si="14"/>
        <v>950000</v>
      </c>
      <c r="M245" s="54">
        <f t="shared" si="15"/>
        <v>4534568.1947230771</v>
      </c>
    </row>
    <row r="246" spans="1:13" ht="23.25" customHeight="1" x14ac:dyDescent="0.2">
      <c r="A246" s="49">
        <v>240</v>
      </c>
      <c r="B246" s="37" t="s">
        <v>159</v>
      </c>
      <c r="C246" s="38" t="s">
        <v>394</v>
      </c>
      <c r="D246" s="38" t="s">
        <v>544</v>
      </c>
      <c r="E246" s="37" t="s">
        <v>633</v>
      </c>
      <c r="F246" s="50">
        <v>7556426.6850000005</v>
      </c>
      <c r="G246" s="51">
        <v>18536540000</v>
      </c>
      <c r="H246" s="52">
        <v>10</v>
      </c>
      <c r="I246" s="52">
        <v>10</v>
      </c>
      <c r="J246" s="53">
        <f t="shared" si="16"/>
        <v>3707308</v>
      </c>
      <c r="K246" s="53">
        <f t="shared" si="13"/>
        <v>900000</v>
      </c>
      <c r="L246" s="54">
        <f t="shared" si="14"/>
        <v>4607308</v>
      </c>
      <c r="M246" s="54">
        <f t="shared" si="15"/>
        <v>12163734.685000001</v>
      </c>
    </row>
    <row r="247" spans="1:13" ht="23.25" customHeight="1" x14ac:dyDescent="0.2">
      <c r="A247" s="49">
        <v>241</v>
      </c>
      <c r="B247" s="37" t="s">
        <v>160</v>
      </c>
      <c r="C247" s="38" t="s">
        <v>395</v>
      </c>
      <c r="D247" s="38" t="s">
        <v>545</v>
      </c>
      <c r="E247" s="37" t="s">
        <v>633</v>
      </c>
      <c r="F247" s="50">
        <v>5513562.682</v>
      </c>
      <c r="G247" s="51">
        <v>4468664298</v>
      </c>
      <c r="H247" s="52">
        <v>17</v>
      </c>
      <c r="I247" s="52">
        <v>5</v>
      </c>
      <c r="J247" s="53">
        <f t="shared" si="16"/>
        <v>893732.85960000008</v>
      </c>
      <c r="K247" s="53">
        <f t="shared" si="13"/>
        <v>1530000</v>
      </c>
      <c r="L247" s="54">
        <f t="shared" si="14"/>
        <v>2423732.8596000001</v>
      </c>
      <c r="M247" s="54">
        <f t="shared" si="15"/>
        <v>7937295.5416000001</v>
      </c>
    </row>
    <row r="248" spans="1:13" ht="23.25" customHeight="1" x14ac:dyDescent="0.2">
      <c r="A248" s="49">
        <v>242</v>
      </c>
      <c r="B248" s="37" t="s">
        <v>161</v>
      </c>
      <c r="C248" s="38" t="s">
        <v>396</v>
      </c>
      <c r="D248" s="38" t="s">
        <v>486</v>
      </c>
      <c r="E248" s="37" t="s">
        <v>633</v>
      </c>
      <c r="F248" s="50">
        <v>6401166.3595230766</v>
      </c>
      <c r="G248" s="51">
        <v>5391404488</v>
      </c>
      <c r="H248" s="52">
        <v>5</v>
      </c>
      <c r="I248" s="52">
        <v>5</v>
      </c>
      <c r="J248" s="53">
        <f t="shared" si="16"/>
        <v>1078280.8976</v>
      </c>
      <c r="K248" s="53">
        <f t="shared" si="13"/>
        <v>450000</v>
      </c>
      <c r="L248" s="54">
        <f t="shared" si="14"/>
        <v>1528280.8976</v>
      </c>
      <c r="M248" s="54">
        <f t="shared" si="15"/>
        <v>7929447.2571230764</v>
      </c>
    </row>
    <row r="249" spans="1:13" ht="23.25" customHeight="1" x14ac:dyDescent="0.2">
      <c r="A249" s="49">
        <v>243</v>
      </c>
      <c r="B249" s="37" t="s">
        <v>162</v>
      </c>
      <c r="C249" s="38" t="s">
        <v>397</v>
      </c>
      <c r="D249" s="38" t="s">
        <v>546</v>
      </c>
      <c r="E249" s="37" t="s">
        <v>633</v>
      </c>
      <c r="F249" s="50">
        <v>1400000</v>
      </c>
      <c r="G249" s="51">
        <v>0</v>
      </c>
      <c r="H249" s="52">
        <v>5</v>
      </c>
      <c r="I249" s="52">
        <v>5</v>
      </c>
      <c r="J249" s="53">
        <v>500000</v>
      </c>
      <c r="K249" s="53">
        <f t="shared" si="13"/>
        <v>450000</v>
      </c>
      <c r="L249" s="54">
        <f t="shared" si="14"/>
        <v>950000</v>
      </c>
      <c r="M249" s="54">
        <f t="shared" si="15"/>
        <v>2350000</v>
      </c>
    </row>
    <row r="250" spans="1:13" ht="23.25" customHeight="1" x14ac:dyDescent="0.2">
      <c r="A250" s="49">
        <v>244</v>
      </c>
      <c r="B250" s="37" t="s">
        <v>163</v>
      </c>
      <c r="C250" s="38" t="s">
        <v>398</v>
      </c>
      <c r="D250" s="38" t="s">
        <v>481</v>
      </c>
      <c r="E250" s="37" t="s">
        <v>633</v>
      </c>
      <c r="F250" s="50">
        <v>5045245.6293230765</v>
      </c>
      <c r="G250" s="51">
        <v>3219088403</v>
      </c>
      <c r="H250" s="52">
        <v>6</v>
      </c>
      <c r="I250" s="52">
        <v>5</v>
      </c>
      <c r="J250" s="53">
        <f t="shared" si="16"/>
        <v>643817.68060000008</v>
      </c>
      <c r="K250" s="53">
        <f t="shared" si="13"/>
        <v>540000</v>
      </c>
      <c r="L250" s="54">
        <f t="shared" si="14"/>
        <v>1183817.6806000001</v>
      </c>
      <c r="M250" s="54">
        <f t="shared" si="15"/>
        <v>6229063.309923077</v>
      </c>
    </row>
    <row r="251" spans="1:13" ht="23.25" customHeight="1" x14ac:dyDescent="0.2">
      <c r="A251" s="49">
        <v>245</v>
      </c>
      <c r="B251" s="37" t="s">
        <v>164</v>
      </c>
      <c r="C251" s="38" t="s">
        <v>399</v>
      </c>
      <c r="D251" s="38" t="s">
        <v>477</v>
      </c>
      <c r="E251" s="37" t="s">
        <v>633</v>
      </c>
      <c r="F251" s="50">
        <v>4232610.324723077</v>
      </c>
      <c r="G251" s="51">
        <v>2681845475</v>
      </c>
      <c r="H251" s="52">
        <v>2</v>
      </c>
      <c r="I251" s="52">
        <v>5</v>
      </c>
      <c r="J251" s="53">
        <f t="shared" si="16"/>
        <v>536369.09499999997</v>
      </c>
      <c r="K251" s="53">
        <f t="shared" si="13"/>
        <v>180000</v>
      </c>
      <c r="L251" s="54">
        <f t="shared" si="14"/>
        <v>716369.09499999997</v>
      </c>
      <c r="M251" s="54">
        <f t="shared" si="15"/>
        <v>4948979.4197230767</v>
      </c>
    </row>
    <row r="252" spans="1:13" ht="23.25" customHeight="1" x14ac:dyDescent="0.2">
      <c r="A252" s="49">
        <v>246</v>
      </c>
      <c r="B252" s="37" t="s">
        <v>166</v>
      </c>
      <c r="C252" s="38" t="s">
        <v>401</v>
      </c>
      <c r="D252" s="38" t="s">
        <v>485</v>
      </c>
      <c r="E252" s="37" t="s">
        <v>633</v>
      </c>
      <c r="F252" s="50">
        <v>6877492.8229230763</v>
      </c>
      <c r="G252" s="51">
        <v>13187213535</v>
      </c>
      <c r="H252" s="52">
        <v>5</v>
      </c>
      <c r="I252" s="52">
        <v>5</v>
      </c>
      <c r="J252" s="53">
        <f t="shared" si="16"/>
        <v>2637442.7069999999</v>
      </c>
      <c r="K252" s="53">
        <f t="shared" si="13"/>
        <v>450000</v>
      </c>
      <c r="L252" s="54">
        <f t="shared" si="14"/>
        <v>3087442.7069999999</v>
      </c>
      <c r="M252" s="54">
        <f t="shared" si="15"/>
        <v>9964935.5299230758</v>
      </c>
    </row>
    <row r="253" spans="1:13" ht="23.25" customHeight="1" x14ac:dyDescent="0.2">
      <c r="A253" s="49">
        <v>247</v>
      </c>
      <c r="B253" s="37" t="s">
        <v>167</v>
      </c>
      <c r="C253" s="38" t="s">
        <v>402</v>
      </c>
      <c r="D253" s="38" t="s">
        <v>920</v>
      </c>
      <c r="E253" s="37" t="s">
        <v>633</v>
      </c>
      <c r="F253" s="50">
        <v>2966153.846153846</v>
      </c>
      <c r="G253" s="51">
        <v>1926680024</v>
      </c>
      <c r="H253" s="52">
        <v>3</v>
      </c>
      <c r="I253" s="52">
        <v>3</v>
      </c>
      <c r="J253" s="53">
        <v>500000</v>
      </c>
      <c r="K253" s="53">
        <f t="shared" si="13"/>
        <v>270000</v>
      </c>
      <c r="L253" s="54">
        <f t="shared" si="14"/>
        <v>770000</v>
      </c>
      <c r="M253" s="54">
        <f t="shared" si="15"/>
        <v>3736153.846153846</v>
      </c>
    </row>
    <row r="254" spans="1:13" ht="23.25" customHeight="1" x14ac:dyDescent="0.2">
      <c r="A254" s="49">
        <v>248</v>
      </c>
      <c r="B254" s="37" t="s">
        <v>168</v>
      </c>
      <c r="C254" s="38" t="s">
        <v>403</v>
      </c>
      <c r="D254" s="38" t="s">
        <v>474</v>
      </c>
      <c r="E254" s="37" t="s">
        <v>633</v>
      </c>
      <c r="F254" s="50">
        <v>5955490.3547230773</v>
      </c>
      <c r="G254" s="51">
        <v>0</v>
      </c>
      <c r="H254" s="52">
        <v>5</v>
      </c>
      <c r="I254" s="52">
        <v>5</v>
      </c>
      <c r="J254" s="53">
        <v>500000</v>
      </c>
      <c r="K254" s="53">
        <f t="shared" si="13"/>
        <v>450000</v>
      </c>
      <c r="L254" s="54">
        <f t="shared" si="14"/>
        <v>950000</v>
      </c>
      <c r="M254" s="54">
        <f t="shared" si="15"/>
        <v>6905490.3547230773</v>
      </c>
    </row>
    <row r="255" spans="1:13" ht="23.25" customHeight="1" x14ac:dyDescent="0.2">
      <c r="A255" s="49">
        <v>249</v>
      </c>
      <c r="B255" s="37" t="s">
        <v>921</v>
      </c>
      <c r="C255" s="38" t="s">
        <v>922</v>
      </c>
      <c r="D255" s="38" t="s">
        <v>478</v>
      </c>
      <c r="E255" s="37" t="s">
        <v>633</v>
      </c>
      <c r="F255" s="50">
        <v>0</v>
      </c>
      <c r="G255" s="51">
        <v>0</v>
      </c>
      <c r="H255" s="52">
        <v>6</v>
      </c>
      <c r="I255" s="52">
        <v>6</v>
      </c>
      <c r="J255" s="53">
        <v>500000</v>
      </c>
      <c r="K255" s="53">
        <f t="shared" si="13"/>
        <v>540000</v>
      </c>
      <c r="L255" s="54">
        <f t="shared" si="14"/>
        <v>1040000</v>
      </c>
      <c r="M255" s="54">
        <f t="shared" si="15"/>
        <v>1040000</v>
      </c>
    </row>
    <row r="256" spans="1:13" ht="23.25" customHeight="1" x14ac:dyDescent="0.2">
      <c r="A256" s="49">
        <v>250</v>
      </c>
      <c r="B256" s="37" t="s">
        <v>169</v>
      </c>
      <c r="C256" s="38" t="s">
        <v>404</v>
      </c>
      <c r="D256" s="38" t="s">
        <v>473</v>
      </c>
      <c r="E256" s="37" t="s">
        <v>633</v>
      </c>
      <c r="F256" s="50">
        <v>1700000</v>
      </c>
      <c r="G256" s="51">
        <v>0</v>
      </c>
      <c r="H256" s="52">
        <v>15</v>
      </c>
      <c r="I256" s="52">
        <v>15</v>
      </c>
      <c r="J256" s="53">
        <v>500000</v>
      </c>
      <c r="K256" s="53">
        <f t="shared" si="13"/>
        <v>1350000</v>
      </c>
      <c r="L256" s="54">
        <f t="shared" si="14"/>
        <v>1850000</v>
      </c>
      <c r="M256" s="54">
        <f t="shared" si="15"/>
        <v>3550000</v>
      </c>
    </row>
    <row r="257" spans="1:13" ht="23.25" customHeight="1" x14ac:dyDescent="0.2">
      <c r="A257" s="49">
        <v>251</v>
      </c>
      <c r="B257" s="37" t="s">
        <v>923</v>
      </c>
      <c r="C257" s="38" t="s">
        <v>924</v>
      </c>
      <c r="D257" s="38" t="s">
        <v>487</v>
      </c>
      <c r="E257" s="37" t="s">
        <v>633</v>
      </c>
      <c r="F257" s="50">
        <v>0</v>
      </c>
      <c r="G257" s="51">
        <v>106347747190</v>
      </c>
      <c r="H257" s="52">
        <v>38</v>
      </c>
      <c r="I257" s="52">
        <v>20</v>
      </c>
      <c r="J257" s="53">
        <f t="shared" si="16"/>
        <v>21269549.438000001</v>
      </c>
      <c r="K257" s="53">
        <f t="shared" si="13"/>
        <v>3420000</v>
      </c>
      <c r="L257" s="54">
        <f t="shared" si="14"/>
        <v>24689549.438000001</v>
      </c>
      <c r="M257" s="54">
        <f t="shared" si="15"/>
        <v>24689549.438000001</v>
      </c>
    </row>
    <row r="258" spans="1:13" ht="23.25" customHeight="1" x14ac:dyDescent="0.2">
      <c r="A258" s="49">
        <v>252</v>
      </c>
      <c r="B258" s="37" t="s">
        <v>925</v>
      </c>
      <c r="C258" s="38" t="s">
        <v>926</v>
      </c>
      <c r="D258" s="38" t="s">
        <v>482</v>
      </c>
      <c r="E258" s="37" t="s">
        <v>633</v>
      </c>
      <c r="F258" s="50">
        <v>0</v>
      </c>
      <c r="G258" s="51">
        <v>0</v>
      </c>
      <c r="H258" s="52">
        <v>5</v>
      </c>
      <c r="I258" s="52">
        <v>5</v>
      </c>
      <c r="J258" s="53">
        <v>500000</v>
      </c>
      <c r="K258" s="53">
        <f t="shared" si="13"/>
        <v>450000</v>
      </c>
      <c r="L258" s="54">
        <f t="shared" si="14"/>
        <v>950000</v>
      </c>
      <c r="M258" s="54">
        <f t="shared" si="15"/>
        <v>950000</v>
      </c>
    </row>
    <row r="259" spans="1:13" ht="23.25" customHeight="1" x14ac:dyDescent="0.2">
      <c r="A259" s="49">
        <v>253</v>
      </c>
      <c r="B259" s="37" t="s">
        <v>927</v>
      </c>
      <c r="C259" s="38" t="s">
        <v>928</v>
      </c>
      <c r="D259" s="38" t="s">
        <v>601</v>
      </c>
      <c r="E259" s="37" t="s">
        <v>633</v>
      </c>
      <c r="F259" s="50">
        <v>0</v>
      </c>
      <c r="G259" s="51">
        <v>0</v>
      </c>
      <c r="H259" s="52">
        <v>30</v>
      </c>
      <c r="I259" s="52">
        <v>30</v>
      </c>
      <c r="J259" s="53">
        <v>500000</v>
      </c>
      <c r="K259" s="53">
        <f t="shared" si="13"/>
        <v>2700000</v>
      </c>
      <c r="L259" s="54">
        <f t="shared" si="14"/>
        <v>3200000</v>
      </c>
      <c r="M259" s="54">
        <f t="shared" si="15"/>
        <v>3200000</v>
      </c>
    </row>
    <row r="260" spans="1:13" ht="23.25" customHeight="1" x14ac:dyDescent="0.2">
      <c r="A260" s="49">
        <v>254</v>
      </c>
      <c r="B260" s="37" t="s">
        <v>172</v>
      </c>
      <c r="C260" s="38" t="s">
        <v>407</v>
      </c>
      <c r="D260" s="38" t="s">
        <v>474</v>
      </c>
      <c r="E260" s="37" t="s">
        <v>633</v>
      </c>
      <c r="F260" s="50">
        <v>1966153.8461538462</v>
      </c>
      <c r="G260" s="51">
        <v>1</v>
      </c>
      <c r="H260" s="52">
        <v>3</v>
      </c>
      <c r="I260" s="52">
        <v>3</v>
      </c>
      <c r="J260" s="53">
        <v>500000</v>
      </c>
      <c r="K260" s="53">
        <f t="shared" si="13"/>
        <v>270000</v>
      </c>
      <c r="L260" s="54">
        <f t="shared" si="14"/>
        <v>770000</v>
      </c>
      <c r="M260" s="54">
        <f t="shared" si="15"/>
        <v>2736153.846153846</v>
      </c>
    </row>
    <row r="261" spans="1:13" ht="23.25" customHeight="1" x14ac:dyDescent="0.2">
      <c r="A261" s="49">
        <v>255</v>
      </c>
      <c r="B261" s="37" t="s">
        <v>929</v>
      </c>
      <c r="C261" s="38" t="s">
        <v>930</v>
      </c>
      <c r="D261" s="38" t="s">
        <v>601</v>
      </c>
      <c r="E261" s="37" t="s">
        <v>633</v>
      </c>
      <c r="F261" s="50">
        <v>0</v>
      </c>
      <c r="G261" s="51">
        <v>0</v>
      </c>
      <c r="H261" s="52">
        <v>5</v>
      </c>
      <c r="I261" s="52">
        <v>5</v>
      </c>
      <c r="J261" s="53">
        <v>500000</v>
      </c>
      <c r="K261" s="53">
        <f t="shared" si="13"/>
        <v>450000</v>
      </c>
      <c r="L261" s="54">
        <f t="shared" si="14"/>
        <v>950000</v>
      </c>
      <c r="M261" s="54">
        <f t="shared" si="15"/>
        <v>950000</v>
      </c>
    </row>
    <row r="262" spans="1:13" ht="23.25" customHeight="1" x14ac:dyDescent="0.2">
      <c r="A262" s="49">
        <v>256</v>
      </c>
      <c r="B262" s="37" t="s">
        <v>931</v>
      </c>
      <c r="C262" s="38" t="s">
        <v>1033</v>
      </c>
      <c r="D262" s="38" t="s">
        <v>932</v>
      </c>
      <c r="E262" s="37" t="s">
        <v>633</v>
      </c>
      <c r="F262" s="50">
        <v>0</v>
      </c>
      <c r="G262" s="51">
        <v>0</v>
      </c>
      <c r="H262" s="52">
        <v>4</v>
      </c>
      <c r="I262" s="52">
        <v>4</v>
      </c>
      <c r="J262" s="53">
        <v>500000</v>
      </c>
      <c r="K262" s="53">
        <f t="shared" si="13"/>
        <v>360000</v>
      </c>
      <c r="L262" s="54">
        <f t="shared" si="14"/>
        <v>860000</v>
      </c>
      <c r="M262" s="54">
        <f t="shared" si="15"/>
        <v>860000</v>
      </c>
    </row>
    <row r="263" spans="1:13" ht="23.25" customHeight="1" x14ac:dyDescent="0.2">
      <c r="A263" s="49">
        <v>257</v>
      </c>
      <c r="B263" s="37" t="s">
        <v>196</v>
      </c>
      <c r="C263" s="38" t="s">
        <v>430</v>
      </c>
      <c r="D263" s="38" t="s">
        <v>476</v>
      </c>
      <c r="E263" s="37" t="s">
        <v>633</v>
      </c>
      <c r="F263" s="50">
        <v>7230238.2807230772</v>
      </c>
      <c r="G263" s="51">
        <v>7962924600</v>
      </c>
      <c r="H263" s="52">
        <v>5</v>
      </c>
      <c r="I263" s="52">
        <v>5</v>
      </c>
      <c r="J263" s="53">
        <f t="shared" si="16"/>
        <v>1592584.9200000002</v>
      </c>
      <c r="K263" s="53">
        <f t="shared" si="13"/>
        <v>450000</v>
      </c>
      <c r="L263" s="54">
        <f t="shared" si="14"/>
        <v>2042584.9200000002</v>
      </c>
      <c r="M263" s="54">
        <f t="shared" si="15"/>
        <v>9272823.2007230781</v>
      </c>
    </row>
    <row r="264" spans="1:13" ht="23.25" customHeight="1" x14ac:dyDescent="0.2">
      <c r="A264" s="49">
        <v>258</v>
      </c>
      <c r="B264" s="37" t="s">
        <v>933</v>
      </c>
      <c r="C264" s="38" t="s">
        <v>934</v>
      </c>
      <c r="D264" s="38" t="s">
        <v>483</v>
      </c>
      <c r="E264" s="37" t="s">
        <v>633</v>
      </c>
      <c r="F264" s="50">
        <v>0</v>
      </c>
      <c r="G264" s="51">
        <v>0</v>
      </c>
      <c r="H264" s="52">
        <v>5</v>
      </c>
      <c r="I264" s="52">
        <v>5</v>
      </c>
      <c r="J264" s="53">
        <v>500000</v>
      </c>
      <c r="K264" s="53">
        <f t="shared" ref="K264:K296" si="17">H264*90000</f>
        <v>450000</v>
      </c>
      <c r="L264" s="54">
        <f t="shared" ref="L264:L296" si="18">J264+K264</f>
        <v>950000</v>
      </c>
      <c r="M264" s="54">
        <f t="shared" ref="M264:M296" si="19">F264+L264</f>
        <v>950000</v>
      </c>
    </row>
    <row r="265" spans="1:13" ht="23.25" customHeight="1" x14ac:dyDescent="0.2">
      <c r="A265" s="49">
        <v>259</v>
      </c>
      <c r="B265" s="37" t="s">
        <v>198</v>
      </c>
      <c r="C265" s="38" t="s">
        <v>432</v>
      </c>
      <c r="D265" s="38" t="s">
        <v>473</v>
      </c>
      <c r="E265" s="37" t="s">
        <v>633</v>
      </c>
      <c r="F265" s="50">
        <v>81931879.846538469</v>
      </c>
      <c r="G265" s="51">
        <v>200468800703</v>
      </c>
      <c r="H265" s="52">
        <v>26</v>
      </c>
      <c r="I265" s="52">
        <v>6</v>
      </c>
      <c r="J265" s="53">
        <f t="shared" si="16"/>
        <v>40093760.140600003</v>
      </c>
      <c r="K265" s="53">
        <f t="shared" si="17"/>
        <v>2340000</v>
      </c>
      <c r="L265" s="54">
        <f t="shared" si="18"/>
        <v>42433760.140600003</v>
      </c>
      <c r="M265" s="54">
        <f t="shared" si="19"/>
        <v>124365639.98713848</v>
      </c>
    </row>
    <row r="266" spans="1:13" ht="23.25" customHeight="1" x14ac:dyDescent="0.2">
      <c r="A266" s="49">
        <v>260</v>
      </c>
      <c r="B266" s="37" t="s">
        <v>935</v>
      </c>
      <c r="C266" s="38" t="s">
        <v>936</v>
      </c>
      <c r="D266" s="38" t="s">
        <v>486</v>
      </c>
      <c r="E266" s="37" t="s">
        <v>633</v>
      </c>
      <c r="F266" s="50">
        <v>0</v>
      </c>
      <c r="G266" s="51">
        <v>1500000000</v>
      </c>
      <c r="H266" s="52">
        <v>5</v>
      </c>
      <c r="I266" s="52">
        <v>5</v>
      </c>
      <c r="J266" s="53">
        <v>500000</v>
      </c>
      <c r="K266" s="53">
        <f t="shared" si="17"/>
        <v>450000</v>
      </c>
      <c r="L266" s="54">
        <f t="shared" si="18"/>
        <v>950000</v>
      </c>
      <c r="M266" s="54">
        <f t="shared" si="19"/>
        <v>950000</v>
      </c>
    </row>
    <row r="267" spans="1:13" ht="23.25" customHeight="1" x14ac:dyDescent="0.2">
      <c r="A267" s="49">
        <v>261</v>
      </c>
      <c r="B267" s="37" t="s">
        <v>199</v>
      </c>
      <c r="C267" s="38" t="s">
        <v>1034</v>
      </c>
      <c r="D267" s="38" t="s">
        <v>558</v>
      </c>
      <c r="E267" s="37" t="s">
        <v>633</v>
      </c>
      <c r="F267" s="50">
        <v>4053846.153846154</v>
      </c>
      <c r="G267" s="51">
        <v>0</v>
      </c>
      <c r="H267" s="52">
        <v>10</v>
      </c>
      <c r="I267" s="52">
        <v>10</v>
      </c>
      <c r="J267" s="53">
        <v>500000</v>
      </c>
      <c r="K267" s="53">
        <f t="shared" si="17"/>
        <v>900000</v>
      </c>
      <c r="L267" s="54">
        <f t="shared" si="18"/>
        <v>1400000</v>
      </c>
      <c r="M267" s="54">
        <f t="shared" si="19"/>
        <v>5453846.153846154</v>
      </c>
    </row>
    <row r="268" spans="1:13" ht="23.25" customHeight="1" x14ac:dyDescent="0.2">
      <c r="A268" s="49">
        <v>262</v>
      </c>
      <c r="B268" s="37" t="s">
        <v>937</v>
      </c>
      <c r="C268" s="38" t="s">
        <v>1035</v>
      </c>
      <c r="D268" s="38" t="s">
        <v>938</v>
      </c>
      <c r="E268" s="37" t="s">
        <v>633</v>
      </c>
      <c r="F268" s="50">
        <v>0</v>
      </c>
      <c r="G268" s="51">
        <v>0</v>
      </c>
      <c r="H268" s="52">
        <v>3</v>
      </c>
      <c r="I268" s="52">
        <v>3</v>
      </c>
      <c r="J268" s="53">
        <v>500000</v>
      </c>
      <c r="K268" s="53">
        <f t="shared" si="17"/>
        <v>270000</v>
      </c>
      <c r="L268" s="54">
        <f t="shared" si="18"/>
        <v>770000</v>
      </c>
      <c r="M268" s="54">
        <f t="shared" si="19"/>
        <v>770000</v>
      </c>
    </row>
    <row r="269" spans="1:13" ht="23.25" customHeight="1" x14ac:dyDescent="0.2">
      <c r="A269" s="49">
        <v>263</v>
      </c>
      <c r="B269" s="37" t="s">
        <v>207</v>
      </c>
      <c r="C269" s="38" t="s">
        <v>440</v>
      </c>
      <c r="D269" s="38" t="s">
        <v>476</v>
      </c>
      <c r="E269" s="37" t="s">
        <v>633</v>
      </c>
      <c r="F269" s="50">
        <v>0</v>
      </c>
      <c r="G269" s="51">
        <v>3593473853</v>
      </c>
      <c r="H269" s="52">
        <v>10</v>
      </c>
      <c r="I269" s="52">
        <v>10</v>
      </c>
      <c r="J269" s="53">
        <f t="shared" si="16"/>
        <v>718694.77060000005</v>
      </c>
      <c r="K269" s="53">
        <f t="shared" si="17"/>
        <v>900000</v>
      </c>
      <c r="L269" s="54">
        <f t="shared" si="18"/>
        <v>1618694.7705999999</v>
      </c>
      <c r="M269" s="54">
        <f t="shared" si="19"/>
        <v>1618694.7705999999</v>
      </c>
    </row>
    <row r="270" spans="1:13" ht="23.25" customHeight="1" x14ac:dyDescent="0.2">
      <c r="A270" s="49">
        <v>264</v>
      </c>
      <c r="B270" s="37" t="s">
        <v>208</v>
      </c>
      <c r="C270" s="38" t="s">
        <v>441</v>
      </c>
      <c r="D270" s="38" t="s">
        <v>482</v>
      </c>
      <c r="E270" s="37" t="s">
        <v>633</v>
      </c>
      <c r="F270" s="50">
        <v>5946723.3218461536</v>
      </c>
      <c r="G270" s="51">
        <v>2017866526</v>
      </c>
      <c r="H270" s="52">
        <v>10</v>
      </c>
      <c r="I270" s="52">
        <v>10</v>
      </c>
      <c r="J270" s="53">
        <v>500000</v>
      </c>
      <c r="K270" s="53">
        <f t="shared" si="17"/>
        <v>900000</v>
      </c>
      <c r="L270" s="54">
        <f t="shared" si="18"/>
        <v>1400000</v>
      </c>
      <c r="M270" s="54">
        <f t="shared" si="19"/>
        <v>7346723.3218461536</v>
      </c>
    </row>
    <row r="271" spans="1:13" ht="23.25" customHeight="1" x14ac:dyDescent="0.2">
      <c r="A271" s="49">
        <v>265</v>
      </c>
      <c r="B271" s="37" t="s">
        <v>209</v>
      </c>
      <c r="C271" s="38" t="s">
        <v>442</v>
      </c>
      <c r="D271" s="38" t="s">
        <v>477</v>
      </c>
      <c r="E271" s="37" t="s">
        <v>633</v>
      </c>
      <c r="F271" s="50">
        <v>11867996.072553847</v>
      </c>
      <c r="G271" s="51">
        <v>12110409986</v>
      </c>
      <c r="H271" s="52">
        <v>18</v>
      </c>
      <c r="I271" s="52">
        <v>3</v>
      </c>
      <c r="J271" s="53">
        <f t="shared" si="16"/>
        <v>2422081.9972000001</v>
      </c>
      <c r="K271" s="53">
        <f t="shared" si="17"/>
        <v>1620000</v>
      </c>
      <c r="L271" s="54">
        <f t="shared" si="18"/>
        <v>4042081.9972000001</v>
      </c>
      <c r="M271" s="54">
        <f t="shared" si="19"/>
        <v>15910078.069753848</v>
      </c>
    </row>
    <row r="272" spans="1:13" ht="23.25" customHeight="1" x14ac:dyDescent="0.2">
      <c r="A272" s="49">
        <v>266</v>
      </c>
      <c r="B272" s="37" t="s">
        <v>210</v>
      </c>
      <c r="C272" s="38" t="s">
        <v>443</v>
      </c>
      <c r="D272" s="38" t="s">
        <v>486</v>
      </c>
      <c r="E272" s="37" t="s">
        <v>633</v>
      </c>
      <c r="F272" s="50">
        <v>4596403.5400461536</v>
      </c>
      <c r="G272" s="51">
        <v>2468305611</v>
      </c>
      <c r="H272" s="52">
        <v>1</v>
      </c>
      <c r="I272" s="52">
        <v>10</v>
      </c>
      <c r="J272" s="53">
        <v>500000</v>
      </c>
      <c r="K272" s="53">
        <f t="shared" si="17"/>
        <v>90000</v>
      </c>
      <c r="L272" s="54">
        <f t="shared" si="18"/>
        <v>590000</v>
      </c>
      <c r="M272" s="54">
        <f t="shared" si="19"/>
        <v>5186403.5400461536</v>
      </c>
    </row>
    <row r="273" spans="1:13" ht="23.25" customHeight="1" x14ac:dyDescent="0.2">
      <c r="A273" s="49">
        <v>267</v>
      </c>
      <c r="B273" s="37" t="s">
        <v>211</v>
      </c>
      <c r="C273" s="38" t="s">
        <v>444</v>
      </c>
      <c r="D273" s="38" t="s">
        <v>482</v>
      </c>
      <c r="E273" s="37" t="s">
        <v>633</v>
      </c>
      <c r="F273" s="50">
        <v>1700000</v>
      </c>
      <c r="G273" s="51">
        <v>0</v>
      </c>
      <c r="H273" s="52">
        <v>15</v>
      </c>
      <c r="I273" s="52">
        <v>15</v>
      </c>
      <c r="J273" s="53">
        <v>500000</v>
      </c>
      <c r="K273" s="53">
        <f t="shared" si="17"/>
        <v>1350000</v>
      </c>
      <c r="L273" s="54">
        <f t="shared" si="18"/>
        <v>1850000</v>
      </c>
      <c r="M273" s="54">
        <f t="shared" si="19"/>
        <v>3550000</v>
      </c>
    </row>
    <row r="274" spans="1:13" ht="23.25" customHeight="1" x14ac:dyDescent="0.2">
      <c r="A274" s="49">
        <v>268</v>
      </c>
      <c r="B274" s="37" t="s">
        <v>212</v>
      </c>
      <c r="C274" s="38" t="s">
        <v>445</v>
      </c>
      <c r="D274" s="38" t="s">
        <v>485</v>
      </c>
      <c r="E274" s="37" t="s">
        <v>633</v>
      </c>
      <c r="F274" s="50">
        <v>7412314.2784461537</v>
      </c>
      <c r="G274" s="51">
        <v>5016426255</v>
      </c>
      <c r="H274" s="52">
        <v>1</v>
      </c>
      <c r="I274" s="52">
        <v>10</v>
      </c>
      <c r="J274" s="53">
        <f t="shared" si="16"/>
        <v>1003285.251</v>
      </c>
      <c r="K274" s="53">
        <f t="shared" si="17"/>
        <v>90000</v>
      </c>
      <c r="L274" s="54">
        <f t="shared" si="18"/>
        <v>1093285.2510000002</v>
      </c>
      <c r="M274" s="54">
        <f t="shared" si="19"/>
        <v>8505599.5294461548</v>
      </c>
    </row>
    <row r="275" spans="1:13" ht="23.25" customHeight="1" x14ac:dyDescent="0.2">
      <c r="A275" s="49">
        <v>269</v>
      </c>
      <c r="B275" s="37" t="s">
        <v>939</v>
      </c>
      <c r="C275" s="38" t="s">
        <v>1036</v>
      </c>
      <c r="D275" s="38" t="s">
        <v>940</v>
      </c>
      <c r="E275" s="37" t="s">
        <v>633</v>
      </c>
      <c r="F275" s="50">
        <v>0</v>
      </c>
      <c r="G275" s="51">
        <v>0</v>
      </c>
      <c r="H275" s="52">
        <v>0</v>
      </c>
      <c r="I275" s="52">
        <v>0</v>
      </c>
      <c r="J275" s="53">
        <v>500000</v>
      </c>
      <c r="K275" s="53">
        <f t="shared" si="17"/>
        <v>0</v>
      </c>
      <c r="L275" s="54">
        <f t="shared" si="18"/>
        <v>500000</v>
      </c>
      <c r="M275" s="54">
        <f t="shared" si="19"/>
        <v>500000</v>
      </c>
    </row>
    <row r="276" spans="1:13" ht="23.25" customHeight="1" x14ac:dyDescent="0.2">
      <c r="A276" s="49">
        <v>270</v>
      </c>
      <c r="B276" s="37" t="s">
        <v>213</v>
      </c>
      <c r="C276" s="38" t="s">
        <v>446</v>
      </c>
      <c r="D276" s="38" t="s">
        <v>529</v>
      </c>
      <c r="E276" s="37" t="s">
        <v>633</v>
      </c>
      <c r="F276" s="50">
        <v>2932307.6923076925</v>
      </c>
      <c r="G276" s="51">
        <v>400000000</v>
      </c>
      <c r="H276" s="52">
        <v>6</v>
      </c>
      <c r="I276" s="52">
        <v>6</v>
      </c>
      <c r="J276" s="53">
        <v>500000</v>
      </c>
      <c r="K276" s="53">
        <f t="shared" si="17"/>
        <v>540000</v>
      </c>
      <c r="L276" s="54">
        <f t="shared" si="18"/>
        <v>1040000</v>
      </c>
      <c r="M276" s="54">
        <f t="shared" si="19"/>
        <v>3972307.6923076925</v>
      </c>
    </row>
    <row r="277" spans="1:13" ht="23.25" customHeight="1" x14ac:dyDescent="0.2">
      <c r="A277" s="49">
        <v>271</v>
      </c>
      <c r="B277" s="37" t="s">
        <v>214</v>
      </c>
      <c r="C277" s="38" t="s">
        <v>447</v>
      </c>
      <c r="D277" s="38" t="s">
        <v>559</v>
      </c>
      <c r="E277" s="37" t="s">
        <v>633</v>
      </c>
      <c r="F277" s="50">
        <v>9977167.911923077</v>
      </c>
      <c r="G277" s="51">
        <v>0</v>
      </c>
      <c r="H277" s="52">
        <v>4</v>
      </c>
      <c r="I277" s="52">
        <v>5</v>
      </c>
      <c r="J277" s="53">
        <v>500000</v>
      </c>
      <c r="K277" s="53">
        <f t="shared" si="17"/>
        <v>360000</v>
      </c>
      <c r="L277" s="54">
        <f t="shared" si="18"/>
        <v>860000</v>
      </c>
      <c r="M277" s="54">
        <f t="shared" si="19"/>
        <v>10837167.911923077</v>
      </c>
    </row>
    <row r="278" spans="1:13" ht="23.25" customHeight="1" x14ac:dyDescent="0.2">
      <c r="A278" s="49">
        <v>272</v>
      </c>
      <c r="B278" s="37" t="s">
        <v>941</v>
      </c>
      <c r="C278" s="38" t="s">
        <v>942</v>
      </c>
      <c r="D278" s="38" t="s">
        <v>943</v>
      </c>
      <c r="E278" s="37" t="s">
        <v>633</v>
      </c>
      <c r="F278" s="50">
        <v>0</v>
      </c>
      <c r="G278" s="51">
        <v>0</v>
      </c>
      <c r="H278" s="52">
        <v>5</v>
      </c>
      <c r="I278" s="52">
        <v>5</v>
      </c>
      <c r="J278" s="53">
        <v>500000</v>
      </c>
      <c r="K278" s="53">
        <f t="shared" si="17"/>
        <v>450000</v>
      </c>
      <c r="L278" s="54">
        <f t="shared" si="18"/>
        <v>950000</v>
      </c>
      <c r="M278" s="54">
        <f t="shared" si="19"/>
        <v>950000</v>
      </c>
    </row>
    <row r="279" spans="1:13" ht="23.25" customHeight="1" x14ac:dyDescent="0.2">
      <c r="A279" s="49">
        <v>273</v>
      </c>
      <c r="B279" s="37" t="s">
        <v>224</v>
      </c>
      <c r="C279" s="38" t="s">
        <v>457</v>
      </c>
      <c r="D279" s="38" t="s">
        <v>944</v>
      </c>
      <c r="E279" s="37" t="s">
        <v>633</v>
      </c>
      <c r="F279" s="50">
        <v>1513274</v>
      </c>
      <c r="G279" s="51">
        <v>1393028820</v>
      </c>
      <c r="H279" s="52">
        <v>2</v>
      </c>
      <c r="I279" s="52">
        <v>10</v>
      </c>
      <c r="J279" s="53">
        <v>500000</v>
      </c>
      <c r="K279" s="53">
        <f t="shared" si="17"/>
        <v>180000</v>
      </c>
      <c r="L279" s="54">
        <f t="shared" si="18"/>
        <v>680000</v>
      </c>
      <c r="M279" s="54">
        <f t="shared" si="19"/>
        <v>2193274</v>
      </c>
    </row>
    <row r="280" spans="1:13" ht="23.25" customHeight="1" x14ac:dyDescent="0.2">
      <c r="A280" s="49">
        <v>274</v>
      </c>
      <c r="B280" s="37" t="s">
        <v>225</v>
      </c>
      <c r="C280" s="38" t="s">
        <v>458</v>
      </c>
      <c r="D280" s="38" t="s">
        <v>564</v>
      </c>
      <c r="E280" s="37" t="s">
        <v>633</v>
      </c>
      <c r="F280" s="50">
        <v>36034555.943646155</v>
      </c>
      <c r="G280" s="51">
        <v>42232632519</v>
      </c>
      <c r="H280" s="52">
        <v>2</v>
      </c>
      <c r="I280" s="52">
        <v>10</v>
      </c>
      <c r="J280" s="53">
        <f t="shared" ref="J280:J296" si="20">0.02%*G280</f>
        <v>8446526.503800001</v>
      </c>
      <c r="K280" s="53">
        <f t="shared" si="17"/>
        <v>180000</v>
      </c>
      <c r="L280" s="54">
        <f t="shared" si="18"/>
        <v>8626526.503800001</v>
      </c>
      <c r="M280" s="54">
        <f t="shared" si="19"/>
        <v>44661082.447446153</v>
      </c>
    </row>
    <row r="281" spans="1:13" ht="23.25" customHeight="1" x14ac:dyDescent="0.2">
      <c r="A281" s="49">
        <v>275</v>
      </c>
      <c r="B281" s="37" t="s">
        <v>226</v>
      </c>
      <c r="C281" s="38" t="s">
        <v>459</v>
      </c>
      <c r="D281" s="38" t="s">
        <v>504</v>
      </c>
      <c r="E281" s="37" t="s">
        <v>633</v>
      </c>
      <c r="F281" s="50">
        <v>9401611.0854000002</v>
      </c>
      <c r="G281" s="51">
        <v>7647333708</v>
      </c>
      <c r="H281" s="52">
        <v>10</v>
      </c>
      <c r="I281" s="52">
        <v>10</v>
      </c>
      <c r="J281" s="53">
        <f t="shared" si="20"/>
        <v>1529466.7416000001</v>
      </c>
      <c r="K281" s="53">
        <f t="shared" si="17"/>
        <v>900000</v>
      </c>
      <c r="L281" s="54">
        <f t="shared" si="18"/>
        <v>2429466.7416000003</v>
      </c>
      <c r="M281" s="54">
        <f t="shared" si="19"/>
        <v>11831077.827</v>
      </c>
    </row>
    <row r="282" spans="1:13" ht="23.25" customHeight="1" x14ac:dyDescent="0.2">
      <c r="A282" s="49">
        <v>276</v>
      </c>
      <c r="B282" s="37" t="s">
        <v>227</v>
      </c>
      <c r="C282" s="38" t="s">
        <v>460</v>
      </c>
      <c r="D282" s="38" t="s">
        <v>565</v>
      </c>
      <c r="E282" s="37" t="s">
        <v>633</v>
      </c>
      <c r="F282" s="50">
        <v>25962203.618846156</v>
      </c>
      <c r="G282" s="51">
        <v>20572199344</v>
      </c>
      <c r="H282" s="52">
        <v>8</v>
      </c>
      <c r="I282" s="52">
        <v>10</v>
      </c>
      <c r="J282" s="53">
        <f t="shared" si="20"/>
        <v>4114439.8688000003</v>
      </c>
      <c r="K282" s="53">
        <f t="shared" si="17"/>
        <v>720000</v>
      </c>
      <c r="L282" s="54">
        <f t="shared" si="18"/>
        <v>4834439.8688000003</v>
      </c>
      <c r="M282" s="54">
        <f t="shared" si="19"/>
        <v>30796643.487646155</v>
      </c>
    </row>
    <row r="283" spans="1:13" ht="23.25" customHeight="1" x14ac:dyDescent="0.2">
      <c r="A283" s="49">
        <v>277</v>
      </c>
      <c r="B283" s="37" t="s">
        <v>945</v>
      </c>
      <c r="C283" s="38" t="s">
        <v>946</v>
      </c>
      <c r="D283" s="38" t="s">
        <v>947</v>
      </c>
      <c r="E283" s="37" t="s">
        <v>633</v>
      </c>
      <c r="F283" s="50">
        <v>0</v>
      </c>
      <c r="G283" s="51">
        <v>91497287561</v>
      </c>
      <c r="H283" s="52">
        <v>4</v>
      </c>
      <c r="I283" s="52">
        <v>10</v>
      </c>
      <c r="J283" s="53">
        <f t="shared" si="20"/>
        <v>18299457.512200002</v>
      </c>
      <c r="K283" s="53">
        <f t="shared" si="17"/>
        <v>360000</v>
      </c>
      <c r="L283" s="54">
        <f t="shared" si="18"/>
        <v>18659457.512200002</v>
      </c>
      <c r="M283" s="54">
        <f t="shared" si="19"/>
        <v>18659457.512200002</v>
      </c>
    </row>
    <row r="284" spans="1:13" ht="23.25" customHeight="1" x14ac:dyDescent="0.2">
      <c r="A284" s="49">
        <v>278</v>
      </c>
      <c r="B284" s="37" t="s">
        <v>948</v>
      </c>
      <c r="C284" s="38" t="s">
        <v>949</v>
      </c>
      <c r="D284" s="38" t="s">
        <v>477</v>
      </c>
      <c r="E284" s="37" t="s">
        <v>633</v>
      </c>
      <c r="F284" s="50">
        <v>0</v>
      </c>
      <c r="G284" s="51">
        <v>4913567600</v>
      </c>
      <c r="H284" s="52">
        <v>2</v>
      </c>
      <c r="I284" s="52">
        <v>5</v>
      </c>
      <c r="J284" s="53">
        <f t="shared" si="20"/>
        <v>982713.52</v>
      </c>
      <c r="K284" s="53">
        <f t="shared" si="17"/>
        <v>180000</v>
      </c>
      <c r="L284" s="54">
        <f t="shared" si="18"/>
        <v>1162713.52</v>
      </c>
      <c r="M284" s="54">
        <f t="shared" si="19"/>
        <v>1162713.52</v>
      </c>
    </row>
    <row r="285" spans="1:13" ht="23.25" customHeight="1" x14ac:dyDescent="0.2">
      <c r="A285" s="49">
        <v>279</v>
      </c>
      <c r="B285" s="37" t="s">
        <v>950</v>
      </c>
      <c r="C285" s="38" t="s">
        <v>951</v>
      </c>
      <c r="D285" s="38" t="s">
        <v>952</v>
      </c>
      <c r="E285" s="37" t="s">
        <v>633</v>
      </c>
      <c r="F285" s="50">
        <v>0</v>
      </c>
      <c r="G285" s="51">
        <v>0</v>
      </c>
      <c r="H285" s="52">
        <v>68</v>
      </c>
      <c r="I285" s="52">
        <v>3</v>
      </c>
      <c r="J285" s="53">
        <v>500000</v>
      </c>
      <c r="K285" s="53">
        <f t="shared" si="17"/>
        <v>6120000</v>
      </c>
      <c r="L285" s="54">
        <f t="shared" si="18"/>
        <v>6620000</v>
      </c>
      <c r="M285" s="54">
        <f t="shared" si="19"/>
        <v>6620000</v>
      </c>
    </row>
    <row r="286" spans="1:13" ht="23.25" customHeight="1" x14ac:dyDescent="0.2">
      <c r="A286" s="49">
        <v>280</v>
      </c>
      <c r="B286" s="37" t="s">
        <v>953</v>
      </c>
      <c r="C286" s="38" t="s">
        <v>1037</v>
      </c>
      <c r="D286" s="38" t="s">
        <v>954</v>
      </c>
      <c r="E286" s="37" t="s">
        <v>633</v>
      </c>
      <c r="F286" s="50">
        <v>0</v>
      </c>
      <c r="G286" s="51">
        <v>0</v>
      </c>
      <c r="H286" s="52">
        <v>15</v>
      </c>
      <c r="I286" s="52">
        <v>15</v>
      </c>
      <c r="J286" s="53">
        <v>500000</v>
      </c>
      <c r="K286" s="53">
        <f t="shared" si="17"/>
        <v>1350000</v>
      </c>
      <c r="L286" s="54">
        <f t="shared" si="18"/>
        <v>1850000</v>
      </c>
      <c r="M286" s="54">
        <f t="shared" si="19"/>
        <v>1850000</v>
      </c>
    </row>
    <row r="287" spans="1:13" ht="23.25" customHeight="1" x14ac:dyDescent="0.2">
      <c r="A287" s="49">
        <v>281</v>
      </c>
      <c r="B287" s="37" t="s">
        <v>237</v>
      </c>
      <c r="C287" s="38" t="s">
        <v>468</v>
      </c>
      <c r="D287" s="38" t="s">
        <v>572</v>
      </c>
      <c r="E287" s="37" t="s">
        <v>633</v>
      </c>
      <c r="F287" s="50">
        <v>43217348.199846156</v>
      </c>
      <c r="G287" s="51">
        <v>29949271538</v>
      </c>
      <c r="H287" s="52">
        <v>34</v>
      </c>
      <c r="I287" s="52">
        <v>10</v>
      </c>
      <c r="J287" s="53">
        <f t="shared" si="20"/>
        <v>5989854.3075999999</v>
      </c>
      <c r="K287" s="53">
        <f t="shared" si="17"/>
        <v>3060000</v>
      </c>
      <c r="L287" s="54">
        <f t="shared" si="18"/>
        <v>9049854.307599999</v>
      </c>
      <c r="M287" s="54">
        <f t="shared" si="19"/>
        <v>52267202.507446155</v>
      </c>
    </row>
    <row r="288" spans="1:13" ht="23.25" customHeight="1" x14ac:dyDescent="0.2">
      <c r="A288" s="49">
        <v>282</v>
      </c>
      <c r="B288" s="37" t="s">
        <v>238</v>
      </c>
      <c r="C288" s="38" t="s">
        <v>469</v>
      </c>
      <c r="D288" s="38" t="s">
        <v>504</v>
      </c>
      <c r="E288" s="37" t="s">
        <v>633</v>
      </c>
      <c r="F288" s="50">
        <v>13580399.628123078</v>
      </c>
      <c r="G288" s="51">
        <v>8334288161</v>
      </c>
      <c r="H288" s="52">
        <v>5</v>
      </c>
      <c r="I288" s="52">
        <v>5</v>
      </c>
      <c r="J288" s="53">
        <f t="shared" si="20"/>
        <v>1666857.6322000001</v>
      </c>
      <c r="K288" s="53">
        <f t="shared" si="17"/>
        <v>450000</v>
      </c>
      <c r="L288" s="54">
        <f t="shared" si="18"/>
        <v>2116857.6321999999</v>
      </c>
      <c r="M288" s="54">
        <f t="shared" si="19"/>
        <v>15697257.260323077</v>
      </c>
    </row>
    <row r="289" spans="1:13" ht="23.25" customHeight="1" x14ac:dyDescent="0.2">
      <c r="A289" s="49">
        <v>283</v>
      </c>
      <c r="B289" s="37" t="s">
        <v>239</v>
      </c>
      <c r="C289" s="38" t="s">
        <v>470</v>
      </c>
      <c r="D289" s="38" t="s">
        <v>955</v>
      </c>
      <c r="E289" s="37" t="s">
        <v>633</v>
      </c>
      <c r="F289" s="50">
        <v>3744699.2245692308</v>
      </c>
      <c r="G289" s="51">
        <v>2650680138</v>
      </c>
      <c r="H289" s="52">
        <v>2</v>
      </c>
      <c r="I289" s="52">
        <v>2</v>
      </c>
      <c r="J289" s="53">
        <f t="shared" si="20"/>
        <v>530136.02760000003</v>
      </c>
      <c r="K289" s="53">
        <f t="shared" si="17"/>
        <v>180000</v>
      </c>
      <c r="L289" s="54">
        <f t="shared" si="18"/>
        <v>710136.02760000003</v>
      </c>
      <c r="M289" s="54">
        <f t="shared" si="19"/>
        <v>4454835.252169231</v>
      </c>
    </row>
    <row r="290" spans="1:13" ht="23.25" customHeight="1" x14ac:dyDescent="0.2">
      <c r="A290" s="49">
        <v>284</v>
      </c>
      <c r="B290" s="37" t="s">
        <v>240</v>
      </c>
      <c r="C290" s="38" t="s">
        <v>471</v>
      </c>
      <c r="D290" s="38" t="s">
        <v>484</v>
      </c>
      <c r="E290" s="37" t="s">
        <v>633</v>
      </c>
      <c r="F290" s="50">
        <v>10921501.679400001</v>
      </c>
      <c r="G290" s="51">
        <v>0</v>
      </c>
      <c r="H290" s="52">
        <v>10</v>
      </c>
      <c r="I290" s="52">
        <v>10</v>
      </c>
      <c r="J290" s="53">
        <v>500000</v>
      </c>
      <c r="K290" s="53">
        <f t="shared" si="17"/>
        <v>900000</v>
      </c>
      <c r="L290" s="54">
        <f t="shared" si="18"/>
        <v>1400000</v>
      </c>
      <c r="M290" s="54">
        <f t="shared" si="19"/>
        <v>12321501.679400001</v>
      </c>
    </row>
    <row r="291" spans="1:13" ht="23.25" customHeight="1" x14ac:dyDescent="0.2">
      <c r="A291" s="49">
        <v>285</v>
      </c>
      <c r="B291" s="37" t="s">
        <v>956</v>
      </c>
      <c r="C291" s="38" t="s">
        <v>957</v>
      </c>
      <c r="D291" s="38" t="s">
        <v>483</v>
      </c>
      <c r="E291" s="37" t="s">
        <v>633</v>
      </c>
      <c r="F291" s="50">
        <v>0</v>
      </c>
      <c r="G291" s="51">
        <v>0</v>
      </c>
      <c r="H291" s="52">
        <v>3</v>
      </c>
      <c r="I291" s="52">
        <v>3</v>
      </c>
      <c r="J291" s="53">
        <v>500000</v>
      </c>
      <c r="K291" s="53">
        <f t="shared" si="17"/>
        <v>270000</v>
      </c>
      <c r="L291" s="54">
        <f t="shared" si="18"/>
        <v>770000</v>
      </c>
      <c r="M291" s="54">
        <f t="shared" si="19"/>
        <v>770000</v>
      </c>
    </row>
    <row r="292" spans="1:13" ht="23.25" customHeight="1" x14ac:dyDescent="0.2">
      <c r="A292" s="49">
        <v>286</v>
      </c>
      <c r="B292" s="37" t="s">
        <v>132</v>
      </c>
      <c r="C292" s="38" t="s">
        <v>368</v>
      </c>
      <c r="D292" s="38" t="s">
        <v>492</v>
      </c>
      <c r="E292" s="37" t="s">
        <v>633</v>
      </c>
      <c r="F292" s="50">
        <v>1960000</v>
      </c>
      <c r="G292" s="51">
        <v>601191423</v>
      </c>
      <c r="H292" s="52">
        <v>31</v>
      </c>
      <c r="I292" s="52">
        <v>3</v>
      </c>
      <c r="J292" s="53">
        <v>500000</v>
      </c>
      <c r="K292" s="53">
        <f t="shared" si="17"/>
        <v>2790000</v>
      </c>
      <c r="L292" s="54">
        <f t="shared" si="18"/>
        <v>3290000</v>
      </c>
      <c r="M292" s="54">
        <f t="shared" si="19"/>
        <v>5250000</v>
      </c>
    </row>
    <row r="293" spans="1:13" ht="23.25" customHeight="1" x14ac:dyDescent="0.2">
      <c r="A293" s="49">
        <v>287</v>
      </c>
      <c r="B293" s="37" t="s">
        <v>242</v>
      </c>
      <c r="C293" s="38" t="s">
        <v>1038</v>
      </c>
      <c r="D293" s="38" t="s">
        <v>573</v>
      </c>
      <c r="E293" s="37" t="s">
        <v>633</v>
      </c>
      <c r="F293" s="50">
        <v>3743076.923076923</v>
      </c>
      <c r="G293" s="51">
        <v>1488836516</v>
      </c>
      <c r="H293" s="52">
        <v>8</v>
      </c>
      <c r="I293" s="52">
        <v>8</v>
      </c>
      <c r="J293" s="53">
        <v>500000</v>
      </c>
      <c r="K293" s="53">
        <f t="shared" si="17"/>
        <v>720000</v>
      </c>
      <c r="L293" s="54">
        <f t="shared" si="18"/>
        <v>1220000</v>
      </c>
      <c r="M293" s="54">
        <f t="shared" si="19"/>
        <v>4963076.923076923</v>
      </c>
    </row>
    <row r="294" spans="1:13" ht="23.25" customHeight="1" x14ac:dyDescent="0.2">
      <c r="A294" s="49">
        <v>288</v>
      </c>
      <c r="B294" s="37" t="s">
        <v>958</v>
      </c>
      <c r="C294" s="38" t="s">
        <v>959</v>
      </c>
      <c r="D294" s="38" t="s">
        <v>492</v>
      </c>
      <c r="E294" s="37" t="s">
        <v>633</v>
      </c>
      <c r="F294" s="50">
        <v>0</v>
      </c>
      <c r="G294" s="51">
        <v>179259512561</v>
      </c>
      <c r="H294" s="52">
        <v>9</v>
      </c>
      <c r="I294" s="52">
        <v>5</v>
      </c>
      <c r="J294" s="53">
        <f t="shared" si="20"/>
        <v>35851902.512200005</v>
      </c>
      <c r="K294" s="53">
        <f t="shared" si="17"/>
        <v>810000</v>
      </c>
      <c r="L294" s="54">
        <f t="shared" si="18"/>
        <v>36661902.512200005</v>
      </c>
      <c r="M294" s="54">
        <f t="shared" si="19"/>
        <v>36661902.512200005</v>
      </c>
    </row>
    <row r="295" spans="1:13" ht="23.25" customHeight="1" x14ac:dyDescent="0.2">
      <c r="A295" s="49">
        <v>289</v>
      </c>
      <c r="B295" s="37" t="s">
        <v>243</v>
      </c>
      <c r="C295" s="38" t="s">
        <v>1039</v>
      </c>
      <c r="D295" s="38" t="s">
        <v>477</v>
      </c>
      <c r="E295" s="37" t="s">
        <v>633</v>
      </c>
      <c r="F295" s="50">
        <v>3209083.1467076926</v>
      </c>
      <c r="G295" s="51">
        <v>1172938071</v>
      </c>
      <c r="H295" s="52">
        <v>1</v>
      </c>
      <c r="I295" s="52">
        <v>6</v>
      </c>
      <c r="J295" s="53">
        <v>500000</v>
      </c>
      <c r="K295" s="53">
        <f t="shared" si="17"/>
        <v>90000</v>
      </c>
      <c r="L295" s="54">
        <f t="shared" si="18"/>
        <v>590000</v>
      </c>
      <c r="M295" s="54">
        <f t="shared" si="19"/>
        <v>3799083.1467076926</v>
      </c>
    </row>
    <row r="296" spans="1:13" ht="23.25" customHeight="1" x14ac:dyDescent="0.2">
      <c r="A296" s="49">
        <v>290</v>
      </c>
      <c r="B296" s="37" t="s">
        <v>245</v>
      </c>
      <c r="C296" s="38" t="s">
        <v>1040</v>
      </c>
      <c r="D296" s="38" t="s">
        <v>574</v>
      </c>
      <c r="E296" s="37" t="s">
        <v>633</v>
      </c>
      <c r="F296" s="50">
        <v>22673977.621692307</v>
      </c>
      <c r="G296" s="51">
        <v>27831214346</v>
      </c>
      <c r="H296" s="52">
        <v>14</v>
      </c>
      <c r="I296" s="52">
        <v>20</v>
      </c>
      <c r="J296" s="53">
        <f t="shared" si="20"/>
        <v>5566242.8692000005</v>
      </c>
      <c r="K296" s="53">
        <f t="shared" si="17"/>
        <v>1260000</v>
      </c>
      <c r="L296" s="54">
        <f t="shared" si="18"/>
        <v>6826242.8692000005</v>
      </c>
      <c r="M296" s="54">
        <f t="shared" si="19"/>
        <v>29500220.490892306</v>
      </c>
    </row>
    <row r="297" spans="1:13" ht="23.25" customHeight="1" x14ac:dyDescent="0.2">
      <c r="A297" s="49">
        <v>291</v>
      </c>
      <c r="B297" s="55" t="s">
        <v>960</v>
      </c>
      <c r="C297" s="56" t="s">
        <v>1041</v>
      </c>
      <c r="D297" s="57" t="s">
        <v>961</v>
      </c>
      <c r="E297" s="37" t="s">
        <v>633</v>
      </c>
      <c r="F297" s="50">
        <v>104240531.854692</v>
      </c>
      <c r="G297" s="51"/>
      <c r="H297" s="52"/>
      <c r="I297" s="52"/>
      <c r="J297" s="53"/>
      <c r="K297" s="53"/>
      <c r="L297" s="54"/>
      <c r="M297" s="54">
        <f>F297</f>
        <v>104240531.854692</v>
      </c>
    </row>
    <row r="298" spans="1:13" ht="23.25" customHeight="1" x14ac:dyDescent="0.2">
      <c r="A298" s="49">
        <v>292</v>
      </c>
      <c r="B298" s="55" t="s">
        <v>962</v>
      </c>
      <c r="C298" s="56" t="s">
        <v>1042</v>
      </c>
      <c r="D298" s="56" t="s">
        <v>963</v>
      </c>
      <c r="E298" s="37" t="s">
        <v>633</v>
      </c>
      <c r="F298" s="50">
        <v>200000000</v>
      </c>
      <c r="G298" s="51"/>
      <c r="H298" s="52"/>
      <c r="I298" s="52"/>
      <c r="J298" s="53"/>
      <c r="K298" s="53"/>
      <c r="L298" s="54"/>
      <c r="M298" s="54">
        <f t="shared" ref="M298:M361" si="21">F298</f>
        <v>200000000</v>
      </c>
    </row>
    <row r="299" spans="1:13" ht="23.25" customHeight="1" x14ac:dyDescent="0.2">
      <c r="A299" s="49">
        <v>293</v>
      </c>
      <c r="B299" s="55" t="s">
        <v>964</v>
      </c>
      <c r="C299" s="56" t="s">
        <v>1043</v>
      </c>
      <c r="D299" s="57" t="s">
        <v>965</v>
      </c>
      <c r="E299" s="37" t="s">
        <v>633</v>
      </c>
      <c r="F299" s="50">
        <v>170659057.82650766</v>
      </c>
      <c r="G299" s="51"/>
      <c r="H299" s="52"/>
      <c r="I299" s="52"/>
      <c r="J299" s="53"/>
      <c r="K299" s="53"/>
      <c r="L299" s="54"/>
      <c r="M299" s="54">
        <f t="shared" si="21"/>
        <v>170659057.82650766</v>
      </c>
    </row>
    <row r="300" spans="1:13" ht="23.25" customHeight="1" x14ac:dyDescent="0.2">
      <c r="A300" s="49">
        <v>294</v>
      </c>
      <c r="B300" s="55" t="s">
        <v>966</v>
      </c>
      <c r="C300" s="56" t="s">
        <v>1044</v>
      </c>
      <c r="D300" s="56" t="s">
        <v>967</v>
      </c>
      <c r="E300" s="37" t="s">
        <v>633</v>
      </c>
      <c r="F300" s="50">
        <v>38.46153846825473</v>
      </c>
      <c r="G300" s="51"/>
      <c r="H300" s="52"/>
      <c r="I300" s="52"/>
      <c r="J300" s="53"/>
      <c r="K300" s="53"/>
      <c r="L300" s="54"/>
      <c r="M300" s="54">
        <f t="shared" si="21"/>
        <v>38.46153846825473</v>
      </c>
    </row>
    <row r="301" spans="1:13" ht="23.25" customHeight="1" x14ac:dyDescent="0.2">
      <c r="A301" s="49">
        <v>295</v>
      </c>
      <c r="B301" s="55" t="s">
        <v>968</v>
      </c>
      <c r="C301" s="56" t="s">
        <v>1045</v>
      </c>
      <c r="D301" s="56" t="s">
        <v>967</v>
      </c>
      <c r="E301" s="37" t="s">
        <v>633</v>
      </c>
      <c r="F301" s="50">
        <v>790254911.92806149</v>
      </c>
      <c r="G301" s="51"/>
      <c r="H301" s="52"/>
      <c r="I301" s="52"/>
      <c r="J301" s="53"/>
      <c r="K301" s="53"/>
      <c r="L301" s="54"/>
      <c r="M301" s="54">
        <f t="shared" si="21"/>
        <v>790254911.92806149</v>
      </c>
    </row>
    <row r="302" spans="1:13" ht="23.25" customHeight="1" x14ac:dyDescent="0.2">
      <c r="A302" s="49">
        <v>296</v>
      </c>
      <c r="B302" s="55" t="s">
        <v>969</v>
      </c>
      <c r="C302" s="56" t="s">
        <v>1046</v>
      </c>
      <c r="D302" s="56" t="s">
        <v>970</v>
      </c>
      <c r="E302" s="37" t="s">
        <v>633</v>
      </c>
      <c r="F302" s="50">
        <v>845390519.86209238</v>
      </c>
      <c r="G302" s="51"/>
      <c r="H302" s="52"/>
      <c r="I302" s="52"/>
      <c r="J302" s="53"/>
      <c r="K302" s="53"/>
      <c r="L302" s="54"/>
      <c r="M302" s="54">
        <f t="shared" si="21"/>
        <v>845390519.86209238</v>
      </c>
    </row>
    <row r="303" spans="1:13" ht="23.25" customHeight="1" x14ac:dyDescent="0.2">
      <c r="A303" s="49">
        <v>297</v>
      </c>
      <c r="B303" s="55" t="s">
        <v>971</v>
      </c>
      <c r="C303" s="56" t="s">
        <v>1047</v>
      </c>
      <c r="D303" s="57" t="s">
        <v>972</v>
      </c>
      <c r="E303" s="37" t="s">
        <v>633</v>
      </c>
      <c r="F303" s="50">
        <v>330846772.01929235</v>
      </c>
      <c r="G303" s="51"/>
      <c r="H303" s="52"/>
      <c r="I303" s="52"/>
      <c r="J303" s="53"/>
      <c r="K303" s="53"/>
      <c r="L303" s="54"/>
      <c r="M303" s="54">
        <f t="shared" si="21"/>
        <v>330846772.01929235</v>
      </c>
    </row>
    <row r="304" spans="1:13" ht="23.25" customHeight="1" x14ac:dyDescent="0.2">
      <c r="A304" s="49">
        <v>298</v>
      </c>
      <c r="B304" s="55" t="s">
        <v>973</v>
      </c>
      <c r="C304" s="56" t="s">
        <v>1048</v>
      </c>
      <c r="D304" s="56" t="s">
        <v>974</v>
      </c>
      <c r="E304" s="37" t="s">
        <v>633</v>
      </c>
      <c r="F304" s="50">
        <v>699831446.64976931</v>
      </c>
      <c r="G304" s="51"/>
      <c r="H304" s="52"/>
      <c r="I304" s="52"/>
      <c r="J304" s="53"/>
      <c r="K304" s="53"/>
      <c r="L304" s="54"/>
      <c r="M304" s="54">
        <f t="shared" si="21"/>
        <v>699831446.64976931</v>
      </c>
    </row>
    <row r="305" spans="1:13" ht="23.25" customHeight="1" x14ac:dyDescent="0.2">
      <c r="A305" s="49">
        <v>299</v>
      </c>
      <c r="B305" s="55" t="s">
        <v>975</v>
      </c>
      <c r="C305" s="56" t="s">
        <v>1049</v>
      </c>
      <c r="D305" s="56" t="s">
        <v>976</v>
      </c>
      <c r="E305" s="37" t="s">
        <v>633</v>
      </c>
      <c r="F305" s="50">
        <v>216171096.16059998</v>
      </c>
      <c r="G305" s="51"/>
      <c r="H305" s="52"/>
      <c r="I305" s="52"/>
      <c r="J305" s="53"/>
      <c r="K305" s="53"/>
      <c r="L305" s="54"/>
      <c r="M305" s="54">
        <f t="shared" si="21"/>
        <v>216171096.16059998</v>
      </c>
    </row>
    <row r="306" spans="1:13" ht="23.25" customHeight="1" x14ac:dyDescent="0.2">
      <c r="A306" s="49">
        <v>300</v>
      </c>
      <c r="B306" s="55" t="s">
        <v>977</v>
      </c>
      <c r="C306" s="56" t="s">
        <v>1050</v>
      </c>
      <c r="D306" s="56" t="s">
        <v>978</v>
      </c>
      <c r="E306" s="37" t="s">
        <v>633</v>
      </c>
      <c r="F306" s="50">
        <v>100934721.78683077</v>
      </c>
      <c r="G306" s="51"/>
      <c r="H306" s="52"/>
      <c r="I306" s="52"/>
      <c r="J306" s="53"/>
      <c r="K306" s="53"/>
      <c r="L306" s="54"/>
      <c r="M306" s="54">
        <f t="shared" si="21"/>
        <v>100934721.78683077</v>
      </c>
    </row>
    <row r="307" spans="1:13" ht="23.25" customHeight="1" x14ac:dyDescent="0.2">
      <c r="A307" s="49">
        <v>301</v>
      </c>
      <c r="B307" s="55" t="s">
        <v>979</v>
      </c>
      <c r="C307" s="56" t="s">
        <v>1051</v>
      </c>
      <c r="D307" s="56" t="s">
        <v>980</v>
      </c>
      <c r="E307" s="37" t="s">
        <v>633</v>
      </c>
      <c r="F307" s="50">
        <v>100797995.95999999</v>
      </c>
      <c r="G307" s="51"/>
      <c r="H307" s="52"/>
      <c r="I307" s="52"/>
      <c r="J307" s="53"/>
      <c r="K307" s="53"/>
      <c r="L307" s="54"/>
      <c r="M307" s="54">
        <f t="shared" si="21"/>
        <v>100797995.95999999</v>
      </c>
    </row>
    <row r="308" spans="1:13" ht="23.25" customHeight="1" x14ac:dyDescent="0.2">
      <c r="A308" s="49">
        <v>302</v>
      </c>
      <c r="B308" s="55" t="s">
        <v>981</v>
      </c>
      <c r="C308" s="56" t="s">
        <v>1052</v>
      </c>
      <c r="D308" s="57" t="s">
        <v>967</v>
      </c>
      <c r="E308" s="37" t="s">
        <v>633</v>
      </c>
      <c r="F308" s="50">
        <v>177417334.32661539</v>
      </c>
      <c r="G308" s="51"/>
      <c r="H308" s="52"/>
      <c r="I308" s="52"/>
      <c r="J308" s="53"/>
      <c r="K308" s="53"/>
      <c r="L308" s="54"/>
      <c r="M308" s="54">
        <f t="shared" si="21"/>
        <v>177417334.32661539</v>
      </c>
    </row>
    <row r="309" spans="1:13" ht="23.25" customHeight="1" x14ac:dyDescent="0.2">
      <c r="A309" s="49">
        <v>303</v>
      </c>
      <c r="B309" s="55" t="s">
        <v>982</v>
      </c>
      <c r="C309" s="56" t="s">
        <v>1053</v>
      </c>
      <c r="D309" s="56" t="s">
        <v>967</v>
      </c>
      <c r="E309" s="37" t="s">
        <v>633</v>
      </c>
      <c r="F309" s="50">
        <v>-101.76583076827228</v>
      </c>
      <c r="G309" s="51"/>
      <c r="H309" s="52"/>
      <c r="I309" s="52"/>
      <c r="J309" s="53"/>
      <c r="K309" s="53"/>
      <c r="L309" s="54"/>
      <c r="M309" s="54">
        <f t="shared" si="21"/>
        <v>-101.76583076827228</v>
      </c>
    </row>
    <row r="310" spans="1:13" ht="23.25" customHeight="1" x14ac:dyDescent="0.2">
      <c r="A310" s="49">
        <v>304</v>
      </c>
      <c r="B310" s="55" t="s">
        <v>983</v>
      </c>
      <c r="C310" s="56" t="s">
        <v>1054</v>
      </c>
      <c r="D310" s="56" t="s">
        <v>980</v>
      </c>
      <c r="E310" s="37" t="s">
        <v>633</v>
      </c>
      <c r="F310" s="50">
        <v>227990512.40836915</v>
      </c>
      <c r="G310" s="51"/>
      <c r="H310" s="52"/>
      <c r="I310" s="52"/>
      <c r="J310" s="53"/>
      <c r="K310" s="53"/>
      <c r="L310" s="54"/>
      <c r="M310" s="54">
        <f t="shared" si="21"/>
        <v>227990512.40836915</v>
      </c>
    </row>
    <row r="311" spans="1:13" ht="23.25" customHeight="1" x14ac:dyDescent="0.2">
      <c r="A311" s="49">
        <v>305</v>
      </c>
      <c r="B311" s="55" t="s">
        <v>984</v>
      </c>
      <c r="C311" s="56" t="s">
        <v>1055</v>
      </c>
      <c r="D311" s="57" t="s">
        <v>985</v>
      </c>
      <c r="E311" s="37" t="s">
        <v>633</v>
      </c>
      <c r="F311" s="50">
        <v>176002928.98400003</v>
      </c>
      <c r="G311" s="51"/>
      <c r="H311" s="52"/>
      <c r="I311" s="52"/>
      <c r="J311" s="53"/>
      <c r="K311" s="53"/>
      <c r="L311" s="54"/>
      <c r="M311" s="54">
        <f t="shared" si="21"/>
        <v>176002928.98400003</v>
      </c>
    </row>
    <row r="312" spans="1:13" ht="23.25" customHeight="1" x14ac:dyDescent="0.2">
      <c r="A312" s="49">
        <v>306</v>
      </c>
      <c r="B312" s="55" t="s">
        <v>986</v>
      </c>
      <c r="C312" s="56" t="s">
        <v>1056</v>
      </c>
      <c r="D312" s="57" t="s">
        <v>987</v>
      </c>
      <c r="E312" s="37" t="s">
        <v>633</v>
      </c>
      <c r="F312" s="50">
        <v>89978400</v>
      </c>
      <c r="G312" s="51"/>
      <c r="H312" s="52"/>
      <c r="I312" s="52"/>
      <c r="J312" s="53"/>
      <c r="K312" s="53"/>
      <c r="L312" s="54"/>
      <c r="M312" s="54">
        <f t="shared" si="21"/>
        <v>89978400</v>
      </c>
    </row>
    <row r="313" spans="1:13" ht="23.25" customHeight="1" x14ac:dyDescent="0.2">
      <c r="A313" s="49">
        <v>307</v>
      </c>
      <c r="B313" s="55" t="s">
        <v>988</v>
      </c>
      <c r="C313" s="56" t="s">
        <v>1057</v>
      </c>
      <c r="D313" s="56" t="s">
        <v>989</v>
      </c>
      <c r="E313" s="37" t="s">
        <v>633</v>
      </c>
      <c r="F313" s="50">
        <v>82922887.110076919</v>
      </c>
      <c r="G313" s="51"/>
      <c r="H313" s="52"/>
      <c r="I313" s="52"/>
      <c r="J313" s="53"/>
      <c r="K313" s="53"/>
      <c r="L313" s="54"/>
      <c r="M313" s="54">
        <f t="shared" si="21"/>
        <v>82922887.110076919</v>
      </c>
    </row>
    <row r="314" spans="1:13" ht="23.25" customHeight="1" x14ac:dyDescent="0.2">
      <c r="A314" s="49">
        <v>308</v>
      </c>
      <c r="B314" s="55" t="s">
        <v>990</v>
      </c>
      <c r="C314" s="56" t="s">
        <v>1058</v>
      </c>
      <c r="D314" s="57" t="s">
        <v>972</v>
      </c>
      <c r="E314" s="37" t="s">
        <v>633</v>
      </c>
      <c r="F314" s="50">
        <v>41767204.071046151</v>
      </c>
      <c r="G314" s="51"/>
      <c r="H314" s="52"/>
      <c r="I314" s="52"/>
      <c r="J314" s="53"/>
      <c r="K314" s="53"/>
      <c r="L314" s="54"/>
      <c r="M314" s="54">
        <f t="shared" si="21"/>
        <v>41767204.071046151</v>
      </c>
    </row>
    <row r="315" spans="1:13" ht="23.25" customHeight="1" x14ac:dyDescent="0.2">
      <c r="A315" s="49">
        <v>309</v>
      </c>
      <c r="B315" s="55" t="s">
        <v>991</v>
      </c>
      <c r="C315" s="56" t="s">
        <v>1059</v>
      </c>
      <c r="D315" s="56" t="s">
        <v>992</v>
      </c>
      <c r="E315" s="37" t="s">
        <v>633</v>
      </c>
      <c r="F315" s="50">
        <v>40370923.07692308</v>
      </c>
      <c r="G315" s="51"/>
      <c r="H315" s="52"/>
      <c r="I315" s="52"/>
      <c r="J315" s="53"/>
      <c r="K315" s="53"/>
      <c r="L315" s="54"/>
      <c r="M315" s="54">
        <f t="shared" si="21"/>
        <v>40370923.07692308</v>
      </c>
    </row>
    <row r="316" spans="1:13" ht="23.25" customHeight="1" x14ac:dyDescent="0.2">
      <c r="A316" s="49">
        <v>310</v>
      </c>
      <c r="B316" s="55" t="s">
        <v>993</v>
      </c>
      <c r="C316" s="58" t="s">
        <v>1060</v>
      </c>
      <c r="D316" s="59" t="s">
        <v>994</v>
      </c>
      <c r="E316" s="37" t="s">
        <v>633</v>
      </c>
      <c r="F316" s="50">
        <v>40747846.15384616</v>
      </c>
      <c r="G316" s="51"/>
      <c r="H316" s="52"/>
      <c r="I316" s="52"/>
      <c r="J316" s="53"/>
      <c r="K316" s="53"/>
      <c r="L316" s="54"/>
      <c r="M316" s="54">
        <f t="shared" si="21"/>
        <v>40747846.15384616</v>
      </c>
    </row>
    <row r="317" spans="1:13" ht="23.25" customHeight="1" x14ac:dyDescent="0.2">
      <c r="A317" s="49">
        <v>311</v>
      </c>
      <c r="B317" s="60" t="s">
        <v>995</v>
      </c>
      <c r="C317" s="61" t="s">
        <v>1061</v>
      </c>
      <c r="D317" s="61" t="s">
        <v>994</v>
      </c>
      <c r="E317" s="37" t="s">
        <v>633</v>
      </c>
      <c r="F317" s="50">
        <v>47924417.310646154</v>
      </c>
      <c r="G317" s="51"/>
      <c r="H317" s="52"/>
      <c r="I317" s="52"/>
      <c r="J317" s="53"/>
      <c r="K317" s="53"/>
      <c r="L317" s="54"/>
      <c r="M317" s="54">
        <f t="shared" si="21"/>
        <v>47924417.310646154</v>
      </c>
    </row>
    <row r="318" spans="1:13" ht="23.25" customHeight="1" x14ac:dyDescent="0.2">
      <c r="A318" s="49">
        <v>312</v>
      </c>
      <c r="B318" s="60" t="s">
        <v>996</v>
      </c>
      <c r="C318" s="61" t="s">
        <v>1062</v>
      </c>
      <c r="D318" s="57" t="s">
        <v>997</v>
      </c>
      <c r="E318" s="37" t="s">
        <v>633</v>
      </c>
      <c r="F318" s="50">
        <v>29991000</v>
      </c>
      <c r="G318" s="51"/>
      <c r="H318" s="52"/>
      <c r="I318" s="52"/>
      <c r="J318" s="53"/>
      <c r="K318" s="53"/>
      <c r="L318" s="54"/>
      <c r="M318" s="54">
        <f t="shared" si="21"/>
        <v>29991000</v>
      </c>
    </row>
    <row r="319" spans="1:13" ht="23.25" customHeight="1" x14ac:dyDescent="0.2">
      <c r="A319" s="49">
        <v>313</v>
      </c>
      <c r="B319" s="60" t="s">
        <v>998</v>
      </c>
      <c r="C319" s="61" t="s">
        <v>1063</v>
      </c>
      <c r="D319" s="61" t="s">
        <v>985</v>
      </c>
      <c r="E319" s="37" t="s">
        <v>633</v>
      </c>
      <c r="F319" s="50">
        <v>17804415.686599996</v>
      </c>
      <c r="G319" s="51"/>
      <c r="H319" s="52"/>
      <c r="I319" s="52"/>
      <c r="J319" s="53"/>
      <c r="K319" s="53"/>
      <c r="L319" s="54"/>
      <c r="M319" s="54">
        <f t="shared" si="21"/>
        <v>17804415.686599996</v>
      </c>
    </row>
    <row r="320" spans="1:13" ht="23.25" customHeight="1" x14ac:dyDescent="0.2">
      <c r="A320" s="49">
        <v>314</v>
      </c>
      <c r="B320" s="60" t="s">
        <v>999</v>
      </c>
      <c r="C320" s="61" t="s">
        <v>1064</v>
      </c>
      <c r="D320" s="57" t="s">
        <v>1000</v>
      </c>
      <c r="E320" s="37" t="s">
        <v>633</v>
      </c>
      <c r="F320" s="50">
        <v>8945889.5020000003</v>
      </c>
      <c r="G320" s="51"/>
      <c r="H320" s="52"/>
      <c r="I320" s="52"/>
      <c r="J320" s="53"/>
      <c r="K320" s="53"/>
      <c r="L320" s="54"/>
      <c r="M320" s="54">
        <f t="shared" si="21"/>
        <v>8945889.5020000003</v>
      </c>
    </row>
    <row r="321" spans="1:13" ht="23.25" customHeight="1" x14ac:dyDescent="0.2">
      <c r="A321" s="49">
        <v>315</v>
      </c>
      <c r="B321" s="60" t="s">
        <v>1001</v>
      </c>
      <c r="C321" s="61" t="s">
        <v>1065</v>
      </c>
      <c r="D321" s="58" t="s">
        <v>1002</v>
      </c>
      <c r="E321" s="37" t="s">
        <v>633</v>
      </c>
      <c r="F321" s="50">
        <v>9809390.9510000013</v>
      </c>
      <c r="G321" s="51"/>
      <c r="H321" s="52"/>
      <c r="I321" s="52"/>
      <c r="J321" s="53"/>
      <c r="K321" s="53"/>
      <c r="L321" s="54"/>
      <c r="M321" s="54">
        <f t="shared" si="21"/>
        <v>9809390.9510000013</v>
      </c>
    </row>
    <row r="322" spans="1:13" ht="23.25" customHeight="1" x14ac:dyDescent="0.2">
      <c r="A322" s="49">
        <v>316</v>
      </c>
      <c r="B322" s="60" t="s">
        <v>1003</v>
      </c>
      <c r="C322" s="61" t="s">
        <v>1066</v>
      </c>
      <c r="D322" s="61" t="s">
        <v>1004</v>
      </c>
      <c r="E322" s="37" t="s">
        <v>633</v>
      </c>
      <c r="F322" s="50">
        <v>12853713.416230768</v>
      </c>
      <c r="G322" s="51"/>
      <c r="H322" s="52"/>
      <c r="I322" s="52"/>
      <c r="J322" s="53"/>
      <c r="K322" s="53"/>
      <c r="L322" s="54"/>
      <c r="M322" s="54">
        <f t="shared" si="21"/>
        <v>12853713.416230768</v>
      </c>
    </row>
    <row r="323" spans="1:13" ht="23.25" customHeight="1" x14ac:dyDescent="0.2">
      <c r="A323" s="49">
        <v>317</v>
      </c>
      <c r="B323" s="60" t="s">
        <v>1005</v>
      </c>
      <c r="C323" s="61" t="s">
        <v>1067</v>
      </c>
      <c r="D323" s="61" t="s">
        <v>1006</v>
      </c>
      <c r="E323" s="37" t="s">
        <v>633</v>
      </c>
      <c r="F323" s="50">
        <v>27923703.945799999</v>
      </c>
      <c r="G323" s="51"/>
      <c r="H323" s="52"/>
      <c r="I323" s="52"/>
      <c r="J323" s="53"/>
      <c r="K323" s="53"/>
      <c r="L323" s="54"/>
      <c r="M323" s="54">
        <f t="shared" si="21"/>
        <v>27923703.945799999</v>
      </c>
    </row>
    <row r="324" spans="1:13" ht="23.25" customHeight="1" x14ac:dyDescent="0.2">
      <c r="A324" s="49">
        <v>318</v>
      </c>
      <c r="B324" s="60" t="s">
        <v>1007</v>
      </c>
      <c r="C324" s="61" t="s">
        <v>1068</v>
      </c>
      <c r="D324" s="61" t="s">
        <v>1008</v>
      </c>
      <c r="E324" s="37" t="s">
        <v>633</v>
      </c>
      <c r="F324" s="50">
        <v>50685693.1877077</v>
      </c>
      <c r="G324" s="51"/>
      <c r="H324" s="52"/>
      <c r="I324" s="52"/>
      <c r="J324" s="53"/>
      <c r="K324" s="53"/>
      <c r="L324" s="54"/>
      <c r="M324" s="54">
        <f t="shared" si="21"/>
        <v>50685693.1877077</v>
      </c>
    </row>
    <row r="325" spans="1:13" ht="23.25" customHeight="1" x14ac:dyDescent="0.2">
      <c r="A325" s="49">
        <v>319</v>
      </c>
      <c r="B325" s="60" t="s">
        <v>1009</v>
      </c>
      <c r="C325" s="61" t="s">
        <v>1069</v>
      </c>
      <c r="D325" s="61" t="s">
        <v>1010</v>
      </c>
      <c r="E325" s="37" t="s">
        <v>633</v>
      </c>
      <c r="F325" s="50">
        <v>33832218.919584617</v>
      </c>
      <c r="G325" s="51"/>
      <c r="H325" s="52"/>
      <c r="I325" s="52"/>
      <c r="J325" s="53"/>
      <c r="K325" s="53"/>
      <c r="L325" s="54"/>
      <c r="M325" s="54">
        <f t="shared" si="21"/>
        <v>33832218.919584617</v>
      </c>
    </row>
    <row r="326" spans="1:13" ht="23.25" customHeight="1" x14ac:dyDescent="0.2">
      <c r="A326" s="49">
        <v>320</v>
      </c>
      <c r="B326" s="60" t="s">
        <v>1011</v>
      </c>
      <c r="C326" s="61" t="s">
        <v>1070</v>
      </c>
      <c r="D326" s="61" t="s">
        <v>1012</v>
      </c>
      <c r="E326" s="37" t="s">
        <v>633</v>
      </c>
      <c r="F326" s="50">
        <v>4908702.6629999997</v>
      </c>
      <c r="G326" s="51"/>
      <c r="H326" s="52"/>
      <c r="I326" s="52"/>
      <c r="J326" s="53"/>
      <c r="K326" s="53"/>
      <c r="L326" s="54"/>
      <c r="M326" s="54">
        <f t="shared" si="21"/>
        <v>4908702.6629999997</v>
      </c>
    </row>
    <row r="327" spans="1:13" ht="23.25" customHeight="1" x14ac:dyDescent="0.2">
      <c r="A327" s="49">
        <v>321</v>
      </c>
      <c r="B327" s="60" t="s">
        <v>1013</v>
      </c>
      <c r="C327" s="61" t="s">
        <v>1071</v>
      </c>
      <c r="D327" s="61" t="s">
        <v>1014</v>
      </c>
      <c r="E327" s="37" t="s">
        <v>633</v>
      </c>
      <c r="F327" s="50">
        <v>4112601.4389076927</v>
      </c>
      <c r="G327" s="51"/>
      <c r="H327" s="52"/>
      <c r="I327" s="52"/>
      <c r="J327" s="53"/>
      <c r="K327" s="53"/>
      <c r="L327" s="54"/>
      <c r="M327" s="54">
        <f t="shared" si="21"/>
        <v>4112601.4389076927</v>
      </c>
    </row>
    <row r="328" spans="1:13" ht="23.25" customHeight="1" x14ac:dyDescent="0.2">
      <c r="A328" s="49">
        <v>322</v>
      </c>
      <c r="B328" s="55" t="s">
        <v>1015</v>
      </c>
      <c r="C328" s="58" t="s">
        <v>1072</v>
      </c>
      <c r="D328" s="59" t="s">
        <v>970</v>
      </c>
      <c r="E328" s="37" t="s">
        <v>633</v>
      </c>
      <c r="F328" s="50">
        <v>17973680.067400001</v>
      </c>
      <c r="G328" s="51"/>
      <c r="H328" s="52"/>
      <c r="I328" s="52"/>
      <c r="J328" s="53"/>
      <c r="K328" s="53"/>
      <c r="L328" s="54"/>
      <c r="M328" s="54">
        <f t="shared" si="21"/>
        <v>17973680.067400001</v>
      </c>
    </row>
    <row r="329" spans="1:13" ht="23.25" customHeight="1" x14ac:dyDescent="0.2">
      <c r="A329" s="49">
        <v>323</v>
      </c>
      <c r="B329" s="55" t="s">
        <v>1016</v>
      </c>
      <c r="C329" s="58" t="s">
        <v>1073</v>
      </c>
      <c r="D329" s="57" t="s">
        <v>1017</v>
      </c>
      <c r="E329" s="37" t="s">
        <v>633</v>
      </c>
      <c r="F329" s="50">
        <v>12555666.429307694</v>
      </c>
      <c r="G329" s="51"/>
      <c r="H329" s="52"/>
      <c r="I329" s="52"/>
      <c r="J329" s="53"/>
      <c r="K329" s="53"/>
      <c r="L329" s="54"/>
      <c r="M329" s="54">
        <f t="shared" si="21"/>
        <v>12555666.429307694</v>
      </c>
    </row>
    <row r="330" spans="1:13" ht="23.25" customHeight="1" x14ac:dyDescent="0.2">
      <c r="A330" s="49">
        <v>324</v>
      </c>
      <c r="B330" s="55" t="s">
        <v>1018</v>
      </c>
      <c r="C330" s="58" t="s">
        <v>1074</v>
      </c>
      <c r="D330" s="59" t="s">
        <v>1019</v>
      </c>
      <c r="E330" s="37" t="s">
        <v>633</v>
      </c>
      <c r="F330" s="50">
        <v>14269722.453399999</v>
      </c>
      <c r="G330" s="51"/>
      <c r="H330" s="52"/>
      <c r="I330" s="52"/>
      <c r="J330" s="53"/>
      <c r="K330" s="53"/>
      <c r="L330" s="54"/>
      <c r="M330" s="54">
        <f t="shared" si="21"/>
        <v>14269722.453399999</v>
      </c>
    </row>
    <row r="331" spans="1:13" ht="23.25" customHeight="1" x14ac:dyDescent="0.2">
      <c r="A331" s="49">
        <v>325</v>
      </c>
      <c r="B331" s="55" t="s">
        <v>1020</v>
      </c>
      <c r="C331" s="58" t="s">
        <v>1075</v>
      </c>
      <c r="D331" s="59" t="s">
        <v>1021</v>
      </c>
      <c r="E331" s="37" t="s">
        <v>633</v>
      </c>
      <c r="F331" s="50">
        <v>3562307.692307692</v>
      </c>
      <c r="G331" s="51"/>
      <c r="H331" s="52"/>
      <c r="I331" s="52"/>
      <c r="J331" s="53"/>
      <c r="K331" s="53"/>
      <c r="L331" s="54"/>
      <c r="M331" s="54">
        <f t="shared" si="21"/>
        <v>3562307.692307692</v>
      </c>
    </row>
    <row r="332" spans="1:13" ht="23.25" customHeight="1" x14ac:dyDescent="0.2">
      <c r="A332" s="49">
        <v>326</v>
      </c>
      <c r="B332" s="55" t="s">
        <v>1022</v>
      </c>
      <c r="C332" s="56" t="s">
        <v>1076</v>
      </c>
      <c r="D332" s="56" t="s">
        <v>1023</v>
      </c>
      <c r="E332" s="37" t="s">
        <v>633</v>
      </c>
      <c r="F332" s="50">
        <v>1000000</v>
      </c>
      <c r="G332" s="51"/>
      <c r="H332" s="52"/>
      <c r="I332" s="52"/>
      <c r="J332" s="53"/>
      <c r="K332" s="53"/>
      <c r="L332" s="54"/>
      <c r="M332" s="54">
        <f t="shared" si="21"/>
        <v>1000000</v>
      </c>
    </row>
    <row r="333" spans="1:13" ht="23.25" customHeight="1" x14ac:dyDescent="0.2">
      <c r="A333" s="49">
        <v>327</v>
      </c>
      <c r="B333" s="55" t="s">
        <v>108</v>
      </c>
      <c r="C333" s="56" t="s">
        <v>344</v>
      </c>
      <c r="D333" s="56" t="s">
        <v>1024</v>
      </c>
      <c r="E333" s="37" t="s">
        <v>633</v>
      </c>
      <c r="F333" s="50">
        <v>40732935.622492313</v>
      </c>
      <c r="G333" s="51"/>
      <c r="H333" s="52"/>
      <c r="I333" s="52"/>
      <c r="J333" s="53"/>
      <c r="K333" s="53"/>
      <c r="L333" s="54"/>
      <c r="M333" s="54">
        <f t="shared" si="21"/>
        <v>40732935.622492313</v>
      </c>
    </row>
    <row r="334" spans="1:13" ht="23.25" customHeight="1" x14ac:dyDescent="0.2">
      <c r="A334" s="49">
        <v>328</v>
      </c>
      <c r="B334" s="55" t="s">
        <v>221</v>
      </c>
      <c r="C334" s="56" t="s">
        <v>454</v>
      </c>
      <c r="D334" s="57" t="s">
        <v>1025</v>
      </c>
      <c r="E334" s="37" t="s">
        <v>633</v>
      </c>
      <c r="F334" s="50">
        <v>27067382.591276925</v>
      </c>
      <c r="G334" s="51"/>
      <c r="H334" s="52"/>
      <c r="I334" s="52"/>
      <c r="J334" s="53"/>
      <c r="K334" s="53"/>
      <c r="L334" s="54"/>
      <c r="M334" s="54">
        <f t="shared" si="21"/>
        <v>27067382.591276925</v>
      </c>
    </row>
    <row r="335" spans="1:13" ht="23.25" customHeight="1" x14ac:dyDescent="0.2">
      <c r="A335" s="49">
        <v>329</v>
      </c>
      <c r="B335" s="55" t="s">
        <v>1026</v>
      </c>
      <c r="C335" s="56" t="s">
        <v>1077</v>
      </c>
      <c r="D335" s="57" t="s">
        <v>1027</v>
      </c>
      <c r="E335" s="37" t="s">
        <v>633</v>
      </c>
      <c r="F335" s="50">
        <v>46735441.796800002</v>
      </c>
      <c r="G335" s="51"/>
      <c r="H335" s="52"/>
      <c r="I335" s="52"/>
      <c r="J335" s="53"/>
      <c r="K335" s="53"/>
      <c r="L335" s="54"/>
      <c r="M335" s="54">
        <f t="shared" si="21"/>
        <v>46735441.796800002</v>
      </c>
    </row>
    <row r="336" spans="1:13" ht="23.25" customHeight="1" x14ac:dyDescent="0.2">
      <c r="A336" s="49">
        <v>330</v>
      </c>
      <c r="B336" s="55" t="s">
        <v>1028</v>
      </c>
      <c r="C336" s="56" t="s">
        <v>1078</v>
      </c>
      <c r="D336" s="57" t="s">
        <v>1029</v>
      </c>
      <c r="E336" s="37" t="s">
        <v>633</v>
      </c>
      <c r="F336" s="50">
        <v>858976346.15384614</v>
      </c>
      <c r="G336" s="51"/>
      <c r="H336" s="52"/>
      <c r="I336" s="52"/>
      <c r="J336" s="53"/>
      <c r="K336" s="53"/>
      <c r="L336" s="54"/>
      <c r="M336" s="54">
        <f t="shared" si="21"/>
        <v>858976346.15384614</v>
      </c>
    </row>
    <row r="337" spans="1:13" s="43" customFormat="1" ht="23.25" customHeight="1" x14ac:dyDescent="0.2">
      <c r="A337" s="49">
        <v>331</v>
      </c>
      <c r="B337" s="55" t="s">
        <v>1030</v>
      </c>
      <c r="C337" s="56" t="s">
        <v>1079</v>
      </c>
      <c r="D337" s="57" t="s">
        <v>1031</v>
      </c>
      <c r="E337" s="62" t="s">
        <v>633</v>
      </c>
      <c r="F337" s="63">
        <f>'[2]UBND xã Văn Giang'!$E$57*1000+'[2]UBND xã Văn Giang'!$E$97*1000</f>
        <v>78634587.275199994</v>
      </c>
      <c r="G337" s="64"/>
      <c r="H337" s="65"/>
      <c r="I337" s="65"/>
      <c r="J337" s="66"/>
      <c r="K337" s="66"/>
      <c r="L337" s="67"/>
      <c r="M337" s="54">
        <f t="shared" si="21"/>
        <v>78634587.275199994</v>
      </c>
    </row>
    <row r="338" spans="1:13" s="43" customFormat="1" ht="23.25" customHeight="1" x14ac:dyDescent="0.2">
      <c r="A338" s="49">
        <v>332</v>
      </c>
      <c r="B338" s="70" t="s">
        <v>34</v>
      </c>
      <c r="C338" s="71" t="s">
        <v>270</v>
      </c>
      <c r="D338" s="72" t="s">
        <v>494</v>
      </c>
      <c r="E338" s="69"/>
      <c r="F338" s="63">
        <v>2159579.3456000001</v>
      </c>
      <c r="G338" s="64"/>
      <c r="H338" s="65"/>
      <c r="I338" s="65"/>
      <c r="J338" s="66"/>
      <c r="K338" s="66"/>
      <c r="L338" s="67"/>
      <c r="M338" s="54">
        <f t="shared" si="21"/>
        <v>2159579.3456000001</v>
      </c>
    </row>
    <row r="339" spans="1:13" s="43" customFormat="1" ht="23.25" customHeight="1" x14ac:dyDescent="0.2">
      <c r="A339" s="49">
        <v>333</v>
      </c>
      <c r="B339" s="70" t="s">
        <v>78</v>
      </c>
      <c r="C339" s="71" t="s">
        <v>314</v>
      </c>
      <c r="D339" s="72" t="s">
        <v>474</v>
      </c>
      <c r="E339" s="69"/>
      <c r="F339" s="63">
        <v>4393388.1818000004</v>
      </c>
      <c r="G339" s="64"/>
      <c r="H339" s="65"/>
      <c r="I339" s="65"/>
      <c r="J339" s="66"/>
      <c r="K339" s="66"/>
      <c r="L339" s="67"/>
      <c r="M339" s="54">
        <f t="shared" si="21"/>
        <v>4393388.1818000004</v>
      </c>
    </row>
    <row r="340" spans="1:13" s="43" customFormat="1" ht="23.25" customHeight="1" x14ac:dyDescent="0.2">
      <c r="A340" s="49">
        <v>334</v>
      </c>
      <c r="B340" s="70" t="s">
        <v>181</v>
      </c>
      <c r="C340" s="71" t="s">
        <v>416</v>
      </c>
      <c r="D340" s="72" t="s">
        <v>551</v>
      </c>
      <c r="E340" s="69"/>
      <c r="F340" s="63">
        <v>900000</v>
      </c>
      <c r="G340" s="64"/>
      <c r="H340" s="65"/>
      <c r="I340" s="65"/>
      <c r="J340" s="66"/>
      <c r="K340" s="66"/>
      <c r="L340" s="67"/>
      <c r="M340" s="54">
        <f t="shared" si="21"/>
        <v>900000</v>
      </c>
    </row>
    <row r="341" spans="1:13" s="43" customFormat="1" ht="23.25" customHeight="1" x14ac:dyDescent="0.2">
      <c r="A341" s="49">
        <v>335</v>
      </c>
      <c r="B341" s="70" t="s">
        <v>45</v>
      </c>
      <c r="C341" s="71" t="s">
        <v>281</v>
      </c>
      <c r="D341" s="72" t="s">
        <v>478</v>
      </c>
      <c r="E341" s="69"/>
      <c r="F341" s="63">
        <v>900000</v>
      </c>
      <c r="G341" s="64"/>
      <c r="H341" s="65"/>
      <c r="I341" s="65"/>
      <c r="J341" s="66"/>
      <c r="K341" s="66"/>
      <c r="L341" s="67"/>
      <c r="M341" s="54">
        <f t="shared" si="21"/>
        <v>900000</v>
      </c>
    </row>
    <row r="342" spans="1:13" s="43" customFormat="1" ht="23.25" customHeight="1" x14ac:dyDescent="0.2">
      <c r="A342" s="49">
        <v>336</v>
      </c>
      <c r="B342" s="70" t="s">
        <v>46</v>
      </c>
      <c r="C342" s="71" t="s">
        <v>282</v>
      </c>
      <c r="D342" s="72" t="s">
        <v>487</v>
      </c>
      <c r="E342" s="69"/>
      <c r="F342" s="63">
        <v>16660063.679200001</v>
      </c>
      <c r="G342" s="64"/>
      <c r="H342" s="65"/>
      <c r="I342" s="65"/>
      <c r="J342" s="66"/>
      <c r="K342" s="66"/>
      <c r="L342" s="67"/>
      <c r="M342" s="54">
        <f t="shared" si="21"/>
        <v>16660063.679200001</v>
      </c>
    </row>
    <row r="343" spans="1:13" s="43" customFormat="1" ht="23.25" customHeight="1" x14ac:dyDescent="0.2">
      <c r="A343" s="49">
        <v>337</v>
      </c>
      <c r="B343" s="70" t="s">
        <v>55</v>
      </c>
      <c r="C343" s="71" t="s">
        <v>291</v>
      </c>
      <c r="D343" s="72" t="s">
        <v>503</v>
      </c>
      <c r="E343" s="69"/>
      <c r="F343" s="63">
        <v>28372284.8026</v>
      </c>
      <c r="G343" s="64"/>
      <c r="H343" s="65"/>
      <c r="I343" s="65"/>
      <c r="J343" s="66"/>
      <c r="K343" s="66"/>
      <c r="L343" s="67"/>
      <c r="M343" s="54">
        <f t="shared" si="21"/>
        <v>28372284.8026</v>
      </c>
    </row>
    <row r="344" spans="1:13" s="43" customFormat="1" ht="23.25" customHeight="1" x14ac:dyDescent="0.2">
      <c r="A344" s="49">
        <v>338</v>
      </c>
      <c r="B344" s="70" t="s">
        <v>59</v>
      </c>
      <c r="C344" s="71" t="s">
        <v>295</v>
      </c>
      <c r="D344" s="72" t="s">
        <v>505</v>
      </c>
      <c r="E344" s="69"/>
      <c r="F344" s="63">
        <v>7333048.0666000005</v>
      </c>
      <c r="G344" s="64"/>
      <c r="H344" s="65"/>
      <c r="I344" s="65"/>
      <c r="J344" s="66"/>
      <c r="K344" s="66"/>
      <c r="L344" s="67"/>
      <c r="M344" s="54">
        <f t="shared" si="21"/>
        <v>7333048.0666000005</v>
      </c>
    </row>
    <row r="345" spans="1:13" s="43" customFormat="1" ht="23.25" customHeight="1" x14ac:dyDescent="0.2">
      <c r="A345" s="49">
        <v>339</v>
      </c>
      <c r="B345" s="70" t="s">
        <v>60</v>
      </c>
      <c r="C345" s="71" t="s">
        <v>296</v>
      </c>
      <c r="D345" s="72" t="s">
        <v>506</v>
      </c>
      <c r="E345" s="69"/>
      <c r="F345" s="63">
        <v>2159600</v>
      </c>
      <c r="G345" s="64"/>
      <c r="H345" s="65"/>
      <c r="I345" s="65"/>
      <c r="J345" s="66"/>
      <c r="K345" s="66"/>
      <c r="L345" s="67"/>
      <c r="M345" s="54">
        <f t="shared" si="21"/>
        <v>2159600</v>
      </c>
    </row>
    <row r="346" spans="1:13" s="43" customFormat="1" ht="23.25" customHeight="1" x14ac:dyDescent="0.2">
      <c r="A346" s="49">
        <v>340</v>
      </c>
      <c r="B346" s="70" t="s">
        <v>63</v>
      </c>
      <c r="C346" s="71" t="s">
        <v>299</v>
      </c>
      <c r="D346" s="72" t="s">
        <v>508</v>
      </c>
      <c r="E346" s="69"/>
      <c r="F346" s="63">
        <v>900000</v>
      </c>
      <c r="G346" s="64"/>
      <c r="H346" s="65"/>
      <c r="I346" s="65"/>
      <c r="J346" s="66"/>
      <c r="K346" s="66"/>
      <c r="L346" s="67"/>
      <c r="M346" s="54">
        <f t="shared" si="21"/>
        <v>900000</v>
      </c>
    </row>
    <row r="347" spans="1:13" s="43" customFormat="1" ht="23.25" customHeight="1" x14ac:dyDescent="0.2">
      <c r="A347" s="49">
        <v>341</v>
      </c>
      <c r="B347" s="70" t="s">
        <v>64</v>
      </c>
      <c r="C347" s="71" t="s">
        <v>300</v>
      </c>
      <c r="D347" s="72" t="s">
        <v>480</v>
      </c>
      <c r="E347" s="69"/>
      <c r="F347" s="63">
        <v>1080000</v>
      </c>
      <c r="G347" s="64"/>
      <c r="H347" s="65"/>
      <c r="I347" s="65"/>
      <c r="J347" s="66"/>
      <c r="K347" s="66"/>
      <c r="L347" s="67"/>
      <c r="M347" s="54">
        <f t="shared" si="21"/>
        <v>1080000</v>
      </c>
    </row>
    <row r="348" spans="1:13" s="43" customFormat="1" ht="23.25" customHeight="1" x14ac:dyDescent="0.2">
      <c r="A348" s="49">
        <v>342</v>
      </c>
      <c r="B348" s="70" t="s">
        <v>74</v>
      </c>
      <c r="C348" s="71" t="s">
        <v>310</v>
      </c>
      <c r="D348" s="72" t="s">
        <v>512</v>
      </c>
      <c r="E348" s="69"/>
      <c r="F348" s="63">
        <v>14065435.591400001</v>
      </c>
      <c r="G348" s="64"/>
      <c r="H348" s="65"/>
      <c r="I348" s="65"/>
      <c r="J348" s="66"/>
      <c r="K348" s="66"/>
      <c r="L348" s="67"/>
      <c r="M348" s="54">
        <f t="shared" si="21"/>
        <v>14065435.591400001</v>
      </c>
    </row>
    <row r="349" spans="1:13" s="43" customFormat="1" ht="23.25" customHeight="1" x14ac:dyDescent="0.2">
      <c r="A349" s="49">
        <v>343</v>
      </c>
      <c r="B349" s="70" t="s">
        <v>83</v>
      </c>
      <c r="C349" s="71" t="s">
        <v>319</v>
      </c>
      <c r="D349" s="72" t="s">
        <v>472</v>
      </c>
      <c r="E349" s="69"/>
      <c r="F349" s="63">
        <v>2383883.0036000004</v>
      </c>
      <c r="G349" s="64"/>
      <c r="H349" s="65"/>
      <c r="I349" s="65"/>
      <c r="J349" s="66"/>
      <c r="K349" s="66"/>
      <c r="L349" s="67"/>
      <c r="M349" s="54">
        <f t="shared" si="21"/>
        <v>2383883.0036000004</v>
      </c>
    </row>
    <row r="350" spans="1:13" s="43" customFormat="1" ht="23.25" customHeight="1" x14ac:dyDescent="0.2">
      <c r="A350" s="49">
        <v>344</v>
      </c>
      <c r="B350" s="70" t="s">
        <v>111</v>
      </c>
      <c r="C350" s="71" t="s">
        <v>347</v>
      </c>
      <c r="D350" s="72" t="s">
        <v>479</v>
      </c>
      <c r="E350" s="69"/>
      <c r="F350" s="63">
        <v>22541754.298953846</v>
      </c>
      <c r="G350" s="64"/>
      <c r="H350" s="65"/>
      <c r="I350" s="65"/>
      <c r="J350" s="66"/>
      <c r="K350" s="66"/>
      <c r="L350" s="67"/>
      <c r="M350" s="54">
        <f t="shared" si="21"/>
        <v>22541754.298953846</v>
      </c>
    </row>
    <row r="351" spans="1:13" s="43" customFormat="1" ht="23.25" customHeight="1" x14ac:dyDescent="0.2">
      <c r="A351" s="49">
        <v>345</v>
      </c>
      <c r="B351" s="70" t="s">
        <v>126</v>
      </c>
      <c r="C351" s="71" t="s">
        <v>362</v>
      </c>
      <c r="D351" s="72" t="s">
        <v>475</v>
      </c>
      <c r="E351" s="69"/>
      <c r="F351" s="63">
        <v>1655384.6153846155</v>
      </c>
      <c r="G351" s="64"/>
      <c r="H351" s="65"/>
      <c r="I351" s="65"/>
      <c r="J351" s="66"/>
      <c r="K351" s="66"/>
      <c r="L351" s="67"/>
      <c r="M351" s="54">
        <f t="shared" si="21"/>
        <v>1655384.6153846155</v>
      </c>
    </row>
    <row r="352" spans="1:13" s="43" customFormat="1" ht="23.25" customHeight="1" x14ac:dyDescent="0.2">
      <c r="A352" s="49">
        <v>346</v>
      </c>
      <c r="B352" s="70" t="s">
        <v>127</v>
      </c>
      <c r="C352" s="71" t="s">
        <v>363</v>
      </c>
      <c r="D352" s="72" t="s">
        <v>532</v>
      </c>
      <c r="E352" s="69"/>
      <c r="F352" s="63">
        <v>2276923.076923077</v>
      </c>
      <c r="G352" s="64"/>
      <c r="H352" s="65"/>
      <c r="I352" s="65"/>
      <c r="J352" s="66"/>
      <c r="K352" s="66"/>
      <c r="L352" s="67"/>
      <c r="M352" s="54">
        <f t="shared" si="21"/>
        <v>2276923.076923077</v>
      </c>
    </row>
    <row r="353" spans="1:13" s="43" customFormat="1" ht="23.25" customHeight="1" x14ac:dyDescent="0.2">
      <c r="A353" s="49">
        <v>347</v>
      </c>
      <c r="B353" s="70" t="s">
        <v>128</v>
      </c>
      <c r="C353" s="71" t="s">
        <v>364</v>
      </c>
      <c r="D353" s="72" t="s">
        <v>478</v>
      </c>
      <c r="E353" s="69"/>
      <c r="F353" s="63">
        <v>2040000</v>
      </c>
      <c r="G353" s="64"/>
      <c r="H353" s="65"/>
      <c r="I353" s="65"/>
      <c r="J353" s="66"/>
      <c r="K353" s="66"/>
      <c r="L353" s="67"/>
      <c r="M353" s="54">
        <f t="shared" si="21"/>
        <v>2040000</v>
      </c>
    </row>
    <row r="354" spans="1:13" s="43" customFormat="1" ht="23.25" customHeight="1" x14ac:dyDescent="0.2">
      <c r="A354" s="49">
        <v>348</v>
      </c>
      <c r="B354" s="70" t="s">
        <v>131</v>
      </c>
      <c r="C354" s="71" t="s">
        <v>367</v>
      </c>
      <c r="D354" s="72" t="s">
        <v>534</v>
      </c>
      <c r="E354" s="69"/>
      <c r="F354" s="63">
        <v>16482743.94436923</v>
      </c>
      <c r="G354" s="64"/>
      <c r="H354" s="65"/>
      <c r="I354" s="65"/>
      <c r="J354" s="66"/>
      <c r="K354" s="66"/>
      <c r="L354" s="67"/>
      <c r="M354" s="54">
        <f t="shared" si="21"/>
        <v>16482743.94436923</v>
      </c>
    </row>
    <row r="355" spans="1:13" s="43" customFormat="1" ht="23.25" customHeight="1" x14ac:dyDescent="0.2">
      <c r="A355" s="49">
        <v>349</v>
      </c>
      <c r="B355" s="70" t="s">
        <v>133</v>
      </c>
      <c r="C355" s="71" t="s">
        <v>369</v>
      </c>
      <c r="D355" s="72" t="s">
        <v>535</v>
      </c>
      <c r="E355" s="69"/>
      <c r="F355" s="63">
        <v>2158310.1902000001</v>
      </c>
      <c r="G355" s="64"/>
      <c r="H355" s="65"/>
      <c r="I355" s="65"/>
      <c r="J355" s="66"/>
      <c r="K355" s="66"/>
      <c r="L355" s="67"/>
      <c r="M355" s="54">
        <f t="shared" si="21"/>
        <v>2158310.1902000001</v>
      </c>
    </row>
    <row r="356" spans="1:13" s="43" customFormat="1" ht="23.25" customHeight="1" x14ac:dyDescent="0.2">
      <c r="A356" s="49">
        <v>350</v>
      </c>
      <c r="B356" s="70" t="s">
        <v>136</v>
      </c>
      <c r="C356" s="71" t="s">
        <v>372</v>
      </c>
      <c r="D356" s="72" t="s">
        <v>482</v>
      </c>
      <c r="E356" s="69"/>
      <c r="F356" s="63">
        <v>8789331.1949230768</v>
      </c>
      <c r="G356" s="64"/>
      <c r="H356" s="65"/>
      <c r="I356" s="65"/>
      <c r="J356" s="66"/>
      <c r="K356" s="66"/>
      <c r="L356" s="67"/>
      <c r="M356" s="54">
        <f t="shared" si="21"/>
        <v>8789331.1949230768</v>
      </c>
    </row>
    <row r="357" spans="1:13" s="43" customFormat="1" ht="23.25" customHeight="1" x14ac:dyDescent="0.2">
      <c r="A357" s="49">
        <v>351</v>
      </c>
      <c r="B357" s="70" t="s">
        <v>139</v>
      </c>
      <c r="C357" s="71" t="s">
        <v>375</v>
      </c>
      <c r="D357" s="72" t="s">
        <v>537</v>
      </c>
      <c r="E357" s="69"/>
      <c r="F357" s="63">
        <v>1300000</v>
      </c>
      <c r="G357" s="64"/>
      <c r="H357" s="65"/>
      <c r="I357" s="65"/>
      <c r="J357" s="66"/>
      <c r="K357" s="66"/>
      <c r="L357" s="67"/>
      <c r="M357" s="54">
        <f t="shared" si="21"/>
        <v>1300000</v>
      </c>
    </row>
    <row r="358" spans="1:13" s="43" customFormat="1" ht="23.25" customHeight="1" x14ac:dyDescent="0.2">
      <c r="A358" s="49">
        <v>352</v>
      </c>
      <c r="B358" s="70" t="s">
        <v>140</v>
      </c>
      <c r="C358" s="71" t="s">
        <v>376</v>
      </c>
      <c r="D358" s="72" t="s">
        <v>538</v>
      </c>
      <c r="E358" s="69"/>
      <c r="F358" s="63">
        <v>3623632.6689230772</v>
      </c>
      <c r="G358" s="64"/>
      <c r="H358" s="65"/>
      <c r="I358" s="65"/>
      <c r="J358" s="66"/>
      <c r="K358" s="66"/>
      <c r="L358" s="67"/>
      <c r="M358" s="54">
        <f t="shared" si="21"/>
        <v>3623632.6689230772</v>
      </c>
    </row>
    <row r="359" spans="1:13" s="43" customFormat="1" ht="23.25" customHeight="1" x14ac:dyDescent="0.2">
      <c r="A359" s="49">
        <v>353</v>
      </c>
      <c r="B359" s="70" t="s">
        <v>146</v>
      </c>
      <c r="C359" s="71" t="s">
        <v>382</v>
      </c>
      <c r="D359" s="72" t="s">
        <v>482</v>
      </c>
      <c r="E359" s="69"/>
      <c r="F359" s="63">
        <v>3298734.7727999999</v>
      </c>
      <c r="G359" s="64"/>
      <c r="H359" s="65"/>
      <c r="I359" s="65"/>
      <c r="J359" s="66"/>
      <c r="K359" s="66"/>
      <c r="L359" s="67"/>
      <c r="M359" s="54">
        <f t="shared" si="21"/>
        <v>3298734.7727999999</v>
      </c>
    </row>
    <row r="360" spans="1:13" s="43" customFormat="1" ht="23.25" customHeight="1" x14ac:dyDescent="0.2">
      <c r="A360" s="49">
        <v>354</v>
      </c>
      <c r="B360" s="70" t="s">
        <v>149</v>
      </c>
      <c r="C360" s="71" t="s">
        <v>384</v>
      </c>
      <c r="D360" s="72" t="s">
        <v>541</v>
      </c>
      <c r="E360" s="69"/>
      <c r="F360" s="63">
        <v>10570213.758153846</v>
      </c>
      <c r="G360" s="64"/>
      <c r="H360" s="65"/>
      <c r="I360" s="65"/>
      <c r="J360" s="66"/>
      <c r="K360" s="66"/>
      <c r="L360" s="67"/>
      <c r="M360" s="54">
        <f t="shared" si="21"/>
        <v>10570213.758153846</v>
      </c>
    </row>
    <row r="361" spans="1:13" s="43" customFormat="1" ht="23.25" customHeight="1" x14ac:dyDescent="0.2">
      <c r="A361" s="49">
        <v>355</v>
      </c>
      <c r="B361" s="70" t="s">
        <v>150</v>
      </c>
      <c r="C361" s="71" t="s">
        <v>385</v>
      </c>
      <c r="D361" s="72" t="s">
        <v>485</v>
      </c>
      <c r="E361" s="69"/>
      <c r="F361" s="63">
        <v>26368163.373246156</v>
      </c>
      <c r="G361" s="64"/>
      <c r="H361" s="65"/>
      <c r="I361" s="65"/>
      <c r="J361" s="66"/>
      <c r="K361" s="66"/>
      <c r="L361" s="67"/>
      <c r="M361" s="54">
        <f t="shared" si="21"/>
        <v>26368163.373246156</v>
      </c>
    </row>
    <row r="362" spans="1:13" s="43" customFormat="1" ht="23.25" customHeight="1" x14ac:dyDescent="0.2">
      <c r="A362" s="49">
        <v>356</v>
      </c>
      <c r="B362" s="70" t="s">
        <v>153</v>
      </c>
      <c r="C362" s="71" t="s">
        <v>388</v>
      </c>
      <c r="D362" s="72" t="s">
        <v>483</v>
      </c>
      <c r="E362" s="69"/>
      <c r="F362" s="63">
        <v>740000</v>
      </c>
      <c r="G362" s="64"/>
      <c r="H362" s="65"/>
      <c r="I362" s="65"/>
      <c r="J362" s="66"/>
      <c r="K362" s="66"/>
      <c r="L362" s="67"/>
      <c r="M362" s="54">
        <f t="shared" ref="M362:M415" si="22">F362</f>
        <v>740000</v>
      </c>
    </row>
    <row r="363" spans="1:13" s="43" customFormat="1" ht="23.25" customHeight="1" x14ac:dyDescent="0.2">
      <c r="A363" s="49">
        <v>357</v>
      </c>
      <c r="B363" s="70" t="s">
        <v>154</v>
      </c>
      <c r="C363" s="71" t="s">
        <v>389</v>
      </c>
      <c r="D363" s="72" t="s">
        <v>542</v>
      </c>
      <c r="E363" s="69"/>
      <c r="F363" s="63">
        <v>2966153.846153846</v>
      </c>
      <c r="G363" s="64"/>
      <c r="H363" s="65"/>
      <c r="I363" s="65"/>
      <c r="J363" s="66"/>
      <c r="K363" s="66"/>
      <c r="L363" s="67"/>
      <c r="M363" s="54">
        <f t="shared" si="22"/>
        <v>2966153.846153846</v>
      </c>
    </row>
    <row r="364" spans="1:13" s="43" customFormat="1" ht="23.25" customHeight="1" x14ac:dyDescent="0.2">
      <c r="A364" s="49">
        <v>358</v>
      </c>
      <c r="B364" s="70" t="s">
        <v>158</v>
      </c>
      <c r="C364" s="71" t="s">
        <v>393</v>
      </c>
      <c r="D364" s="72" t="s">
        <v>476</v>
      </c>
      <c r="E364" s="69"/>
      <c r="F364" s="63">
        <v>2648458.7035538461</v>
      </c>
      <c r="G364" s="64"/>
      <c r="H364" s="65"/>
      <c r="I364" s="65"/>
      <c r="J364" s="66"/>
      <c r="K364" s="66"/>
      <c r="L364" s="67"/>
      <c r="M364" s="54">
        <f t="shared" si="22"/>
        <v>2648458.7035538461</v>
      </c>
    </row>
    <row r="365" spans="1:13" s="43" customFormat="1" ht="23.25" customHeight="1" x14ac:dyDescent="0.2">
      <c r="A365" s="49">
        <v>359</v>
      </c>
      <c r="B365" s="70" t="s">
        <v>165</v>
      </c>
      <c r="C365" s="71" t="s">
        <v>400</v>
      </c>
      <c r="D365" s="72" t="s">
        <v>532</v>
      </c>
      <c r="E365" s="69"/>
      <c r="F365" s="63">
        <v>2776923.076923077</v>
      </c>
      <c r="G365" s="64"/>
      <c r="H365" s="65"/>
      <c r="I365" s="65"/>
      <c r="J365" s="66"/>
      <c r="K365" s="66"/>
      <c r="L365" s="67"/>
      <c r="M365" s="54">
        <f t="shared" si="22"/>
        <v>2776923.076923077</v>
      </c>
    </row>
    <row r="366" spans="1:13" s="43" customFormat="1" ht="23.25" customHeight="1" x14ac:dyDescent="0.2">
      <c r="A366" s="49">
        <v>360</v>
      </c>
      <c r="B366" s="70" t="s">
        <v>170</v>
      </c>
      <c r="C366" s="71" t="s">
        <v>405</v>
      </c>
      <c r="D366" s="72" t="s">
        <v>547</v>
      </c>
      <c r="E366" s="69"/>
      <c r="F366" s="63">
        <v>900000</v>
      </c>
      <c r="G366" s="64"/>
      <c r="H366" s="65"/>
      <c r="I366" s="65"/>
      <c r="J366" s="66"/>
      <c r="K366" s="66"/>
      <c r="L366" s="67"/>
      <c r="M366" s="54">
        <f t="shared" si="22"/>
        <v>900000</v>
      </c>
    </row>
    <row r="367" spans="1:13" s="43" customFormat="1" ht="23.25" customHeight="1" x14ac:dyDescent="0.2">
      <c r="A367" s="49">
        <v>361</v>
      </c>
      <c r="B367" s="70" t="s">
        <v>171</v>
      </c>
      <c r="C367" s="71" t="s">
        <v>406</v>
      </c>
      <c r="D367" s="72" t="s">
        <v>484</v>
      </c>
      <c r="E367" s="69"/>
      <c r="F367" s="63">
        <v>21483989.680723079</v>
      </c>
      <c r="G367" s="64"/>
      <c r="H367" s="65"/>
      <c r="I367" s="65"/>
      <c r="J367" s="66"/>
      <c r="K367" s="66"/>
      <c r="L367" s="67"/>
      <c r="M367" s="54">
        <f t="shared" si="22"/>
        <v>21483989.680723079</v>
      </c>
    </row>
    <row r="368" spans="1:13" s="43" customFormat="1" ht="23.25" customHeight="1" x14ac:dyDescent="0.2">
      <c r="A368" s="49">
        <v>362</v>
      </c>
      <c r="B368" s="70" t="s">
        <v>173</v>
      </c>
      <c r="C368" s="71" t="s">
        <v>408</v>
      </c>
      <c r="D368" s="72" t="s">
        <v>473</v>
      </c>
      <c r="E368" s="69"/>
      <c r="F368" s="63">
        <v>13717608.778892308</v>
      </c>
      <c r="G368" s="64"/>
      <c r="H368" s="65"/>
      <c r="I368" s="65"/>
      <c r="J368" s="66"/>
      <c r="K368" s="66"/>
      <c r="L368" s="67"/>
      <c r="M368" s="54">
        <f t="shared" si="22"/>
        <v>13717608.778892308</v>
      </c>
    </row>
    <row r="369" spans="1:13" s="43" customFormat="1" ht="23.25" customHeight="1" x14ac:dyDescent="0.2">
      <c r="A369" s="49">
        <v>363</v>
      </c>
      <c r="B369" s="70" t="s">
        <v>174</v>
      </c>
      <c r="C369" s="71" t="s">
        <v>409</v>
      </c>
      <c r="D369" s="72" t="s">
        <v>548</v>
      </c>
      <c r="E369" s="69"/>
      <c r="F369" s="63">
        <v>11255245.305553848</v>
      </c>
      <c r="G369" s="64"/>
      <c r="H369" s="65"/>
      <c r="I369" s="65"/>
      <c r="J369" s="66"/>
      <c r="K369" s="66"/>
      <c r="L369" s="67"/>
      <c r="M369" s="54">
        <f t="shared" si="22"/>
        <v>11255245.305553848</v>
      </c>
    </row>
    <row r="370" spans="1:13" s="43" customFormat="1" ht="23.25" customHeight="1" x14ac:dyDescent="0.2">
      <c r="A370" s="49">
        <v>364</v>
      </c>
      <c r="B370" s="70" t="s">
        <v>175</v>
      </c>
      <c r="C370" s="71" t="s">
        <v>410</v>
      </c>
      <c r="D370" s="72" t="s">
        <v>549</v>
      </c>
      <c r="E370" s="69"/>
      <c r="F370" s="63">
        <v>6216363.113969231</v>
      </c>
      <c r="G370" s="64"/>
      <c r="H370" s="65"/>
      <c r="I370" s="65"/>
      <c r="J370" s="66"/>
      <c r="K370" s="66"/>
      <c r="L370" s="67"/>
      <c r="M370" s="54">
        <f t="shared" si="22"/>
        <v>6216363.113969231</v>
      </c>
    </row>
    <row r="371" spans="1:13" s="43" customFormat="1" ht="23.25" customHeight="1" x14ac:dyDescent="0.2">
      <c r="A371" s="49">
        <v>365</v>
      </c>
      <c r="B371" s="70" t="s">
        <v>176</v>
      </c>
      <c r="C371" s="71" t="s">
        <v>411</v>
      </c>
      <c r="D371" s="72" t="s">
        <v>550</v>
      </c>
      <c r="E371" s="69"/>
      <c r="F371" s="63">
        <v>1300000</v>
      </c>
      <c r="G371" s="64"/>
      <c r="H371" s="65"/>
      <c r="I371" s="65"/>
      <c r="J371" s="66"/>
      <c r="K371" s="66"/>
      <c r="L371" s="67"/>
      <c r="M371" s="54">
        <f t="shared" si="22"/>
        <v>1300000</v>
      </c>
    </row>
    <row r="372" spans="1:13" s="43" customFormat="1" ht="23.25" customHeight="1" x14ac:dyDescent="0.2">
      <c r="A372" s="49">
        <v>366</v>
      </c>
      <c r="B372" s="70" t="s">
        <v>177</v>
      </c>
      <c r="C372" s="71" t="s">
        <v>412</v>
      </c>
      <c r="D372" s="72" t="s">
        <v>486</v>
      </c>
      <c r="E372" s="69"/>
      <c r="F372" s="63">
        <v>26000499.35150769</v>
      </c>
      <c r="G372" s="64"/>
      <c r="H372" s="65"/>
      <c r="I372" s="65"/>
      <c r="J372" s="66"/>
      <c r="K372" s="66"/>
      <c r="L372" s="67"/>
      <c r="M372" s="54">
        <f t="shared" si="22"/>
        <v>26000499.35150769</v>
      </c>
    </row>
    <row r="373" spans="1:13" s="43" customFormat="1" ht="23.25" customHeight="1" x14ac:dyDescent="0.2">
      <c r="A373" s="49">
        <v>367</v>
      </c>
      <c r="B373" s="70" t="s">
        <v>178</v>
      </c>
      <c r="C373" s="71" t="s">
        <v>413</v>
      </c>
      <c r="D373" s="72" t="s">
        <v>491</v>
      </c>
      <c r="E373" s="69"/>
      <c r="F373" s="63">
        <v>8372639.5816615382</v>
      </c>
      <c r="G373" s="64"/>
      <c r="H373" s="65"/>
      <c r="I373" s="65"/>
      <c r="J373" s="66"/>
      <c r="K373" s="66"/>
      <c r="L373" s="67"/>
      <c r="M373" s="54">
        <f t="shared" si="22"/>
        <v>8372639.5816615382</v>
      </c>
    </row>
    <row r="374" spans="1:13" s="43" customFormat="1" ht="23.25" customHeight="1" x14ac:dyDescent="0.2">
      <c r="A374" s="49">
        <v>368</v>
      </c>
      <c r="B374" s="70" t="s">
        <v>179</v>
      </c>
      <c r="C374" s="71" t="s">
        <v>414</v>
      </c>
      <c r="D374" s="72" t="s">
        <v>485</v>
      </c>
      <c r="E374" s="69"/>
      <c r="F374" s="63">
        <v>28027328.502246156</v>
      </c>
      <c r="G374" s="64"/>
      <c r="H374" s="65"/>
      <c r="I374" s="65"/>
      <c r="J374" s="66"/>
      <c r="K374" s="66"/>
      <c r="L374" s="67"/>
      <c r="M374" s="54">
        <f t="shared" si="22"/>
        <v>28027328.502246156</v>
      </c>
    </row>
    <row r="375" spans="1:13" s="43" customFormat="1" ht="23.25" customHeight="1" x14ac:dyDescent="0.2">
      <c r="A375" s="49">
        <v>369</v>
      </c>
      <c r="B375" s="70" t="s">
        <v>180</v>
      </c>
      <c r="C375" s="71" t="s">
        <v>415</v>
      </c>
      <c r="D375" s="72" t="s">
        <v>476</v>
      </c>
      <c r="E375" s="69"/>
      <c r="F375" s="63">
        <v>7890961.7273230776</v>
      </c>
      <c r="G375" s="64"/>
      <c r="H375" s="65"/>
      <c r="I375" s="65"/>
      <c r="J375" s="66"/>
      <c r="K375" s="66"/>
      <c r="L375" s="67"/>
      <c r="M375" s="54">
        <f t="shared" si="22"/>
        <v>7890961.7273230776</v>
      </c>
    </row>
    <row r="376" spans="1:13" s="43" customFormat="1" ht="23.25" customHeight="1" x14ac:dyDescent="0.2">
      <c r="A376" s="49">
        <v>370</v>
      </c>
      <c r="B376" s="70" t="s">
        <v>182</v>
      </c>
      <c r="C376" s="71" t="s">
        <v>417</v>
      </c>
      <c r="D376" s="72" t="s">
        <v>552</v>
      </c>
      <c r="E376" s="69"/>
      <c r="F376" s="63">
        <v>67133059.33810769</v>
      </c>
      <c r="G376" s="64"/>
      <c r="H376" s="65"/>
      <c r="I376" s="65"/>
      <c r="J376" s="66"/>
      <c r="K376" s="66"/>
      <c r="L376" s="67"/>
      <c r="M376" s="54">
        <f t="shared" si="22"/>
        <v>67133059.33810769</v>
      </c>
    </row>
    <row r="377" spans="1:13" s="43" customFormat="1" ht="23.25" customHeight="1" x14ac:dyDescent="0.2">
      <c r="A377" s="49">
        <v>371</v>
      </c>
      <c r="B377" s="70" t="s">
        <v>183</v>
      </c>
      <c r="C377" s="71" t="s">
        <v>418</v>
      </c>
      <c r="D377" s="72" t="s">
        <v>553</v>
      </c>
      <c r="E377" s="69"/>
      <c r="F377" s="63">
        <v>1427196.4</v>
      </c>
      <c r="G377" s="64"/>
      <c r="H377" s="65"/>
      <c r="I377" s="65"/>
      <c r="J377" s="66"/>
      <c r="K377" s="66"/>
      <c r="L377" s="67"/>
      <c r="M377" s="54">
        <f t="shared" si="22"/>
        <v>1427196.4</v>
      </c>
    </row>
    <row r="378" spans="1:13" s="43" customFormat="1" ht="23.25" customHeight="1" x14ac:dyDescent="0.2">
      <c r="A378" s="49">
        <v>372</v>
      </c>
      <c r="B378" s="70" t="s">
        <v>184</v>
      </c>
      <c r="C378" s="71" t="s">
        <v>419</v>
      </c>
      <c r="D378" s="72" t="s">
        <v>554</v>
      </c>
      <c r="E378" s="69"/>
      <c r="F378" s="63">
        <v>4063065.5164461541</v>
      </c>
      <c r="G378" s="64"/>
      <c r="H378" s="65"/>
      <c r="I378" s="65"/>
      <c r="J378" s="66"/>
      <c r="K378" s="66"/>
      <c r="L378" s="67"/>
      <c r="M378" s="54">
        <f t="shared" si="22"/>
        <v>4063065.5164461541</v>
      </c>
    </row>
    <row r="379" spans="1:13" s="43" customFormat="1" ht="23.25" customHeight="1" x14ac:dyDescent="0.2">
      <c r="A379" s="49">
        <v>373</v>
      </c>
      <c r="B379" s="70" t="s">
        <v>185</v>
      </c>
      <c r="C379" s="71" t="s">
        <v>420</v>
      </c>
      <c r="D379" s="72" t="s">
        <v>555</v>
      </c>
      <c r="E379" s="69"/>
      <c r="F379" s="63">
        <v>186982655.88772309</v>
      </c>
      <c r="G379" s="64"/>
      <c r="H379" s="65"/>
      <c r="I379" s="65"/>
      <c r="J379" s="66"/>
      <c r="K379" s="66"/>
      <c r="L379" s="67"/>
      <c r="M379" s="54">
        <f t="shared" si="22"/>
        <v>186982655.88772309</v>
      </c>
    </row>
    <row r="380" spans="1:13" s="43" customFormat="1" ht="23.25" customHeight="1" x14ac:dyDescent="0.2">
      <c r="A380" s="49">
        <v>374</v>
      </c>
      <c r="B380" s="70" t="s">
        <v>186</v>
      </c>
      <c r="C380" s="71" t="s">
        <v>421</v>
      </c>
      <c r="D380" s="72" t="s">
        <v>473</v>
      </c>
      <c r="E380" s="69"/>
      <c r="F380" s="63">
        <v>23208183.441846155</v>
      </c>
      <c r="G380" s="64"/>
      <c r="H380" s="65"/>
      <c r="I380" s="65"/>
      <c r="J380" s="66"/>
      <c r="K380" s="66"/>
      <c r="L380" s="67"/>
      <c r="M380" s="54">
        <f t="shared" si="22"/>
        <v>23208183.441846155</v>
      </c>
    </row>
    <row r="381" spans="1:13" s="43" customFormat="1" ht="23.25" customHeight="1" x14ac:dyDescent="0.2">
      <c r="A381" s="49">
        <v>375</v>
      </c>
      <c r="B381" s="70" t="s">
        <v>187</v>
      </c>
      <c r="C381" s="71" t="s">
        <v>422</v>
      </c>
      <c r="D381" s="72" t="s">
        <v>556</v>
      </c>
      <c r="E381" s="69"/>
      <c r="F381" s="63">
        <v>13435649.394646153</v>
      </c>
      <c r="G381" s="64"/>
      <c r="H381" s="65"/>
      <c r="I381" s="65"/>
      <c r="J381" s="66"/>
      <c r="K381" s="66"/>
      <c r="L381" s="67"/>
      <c r="M381" s="54">
        <f t="shared" si="22"/>
        <v>13435649.394646153</v>
      </c>
    </row>
    <row r="382" spans="1:13" s="43" customFormat="1" ht="23.25" customHeight="1" x14ac:dyDescent="0.2">
      <c r="A382" s="49">
        <v>376</v>
      </c>
      <c r="B382" s="70" t="s">
        <v>188</v>
      </c>
      <c r="C382" s="71" t="s">
        <v>423</v>
      </c>
      <c r="D382" s="72" t="s">
        <v>485</v>
      </c>
      <c r="E382" s="69"/>
      <c r="F382" s="63">
        <v>6568885.5227538459</v>
      </c>
      <c r="G382" s="64"/>
      <c r="H382" s="65"/>
      <c r="I382" s="65"/>
      <c r="J382" s="66"/>
      <c r="K382" s="66"/>
      <c r="L382" s="67"/>
      <c r="M382" s="54">
        <f t="shared" si="22"/>
        <v>6568885.5227538459</v>
      </c>
    </row>
    <row r="383" spans="1:13" s="43" customFormat="1" ht="23.25" customHeight="1" x14ac:dyDescent="0.2">
      <c r="A383" s="49">
        <v>377</v>
      </c>
      <c r="B383" s="70" t="s">
        <v>189</v>
      </c>
      <c r="C383" s="71" t="s">
        <v>424</v>
      </c>
      <c r="D383" s="72" t="s">
        <v>557</v>
      </c>
      <c r="E383" s="69"/>
      <c r="F383" s="63">
        <v>3326252.2771230773</v>
      </c>
      <c r="G383" s="64"/>
      <c r="H383" s="65"/>
      <c r="I383" s="65"/>
      <c r="J383" s="66"/>
      <c r="K383" s="66"/>
      <c r="L383" s="67"/>
      <c r="M383" s="54">
        <f t="shared" si="22"/>
        <v>3326252.2771230773</v>
      </c>
    </row>
    <row r="384" spans="1:13" s="43" customFormat="1" ht="23.25" customHeight="1" x14ac:dyDescent="0.2">
      <c r="A384" s="49">
        <v>378</v>
      </c>
      <c r="B384" s="70" t="s">
        <v>190</v>
      </c>
      <c r="C384" s="71" t="s">
        <v>425</v>
      </c>
      <c r="D384" s="72" t="s">
        <v>477</v>
      </c>
      <c r="E384" s="69"/>
      <c r="F384" s="63">
        <v>4376786.153846154</v>
      </c>
      <c r="G384" s="64"/>
      <c r="H384" s="65"/>
      <c r="I384" s="65"/>
      <c r="J384" s="66"/>
      <c r="K384" s="66"/>
      <c r="L384" s="67"/>
      <c r="M384" s="54">
        <f t="shared" si="22"/>
        <v>4376786.153846154</v>
      </c>
    </row>
    <row r="385" spans="1:13" s="43" customFormat="1" ht="23.25" customHeight="1" x14ac:dyDescent="0.2">
      <c r="A385" s="49">
        <v>379</v>
      </c>
      <c r="B385" s="70" t="s">
        <v>191</v>
      </c>
      <c r="C385" s="71" t="s">
        <v>426</v>
      </c>
      <c r="D385" s="72" t="s">
        <v>479</v>
      </c>
      <c r="E385" s="69"/>
      <c r="F385" s="63">
        <v>8363706.9983999999</v>
      </c>
      <c r="G385" s="64"/>
      <c r="H385" s="65"/>
      <c r="I385" s="65"/>
      <c r="J385" s="66"/>
      <c r="K385" s="66"/>
      <c r="L385" s="67"/>
      <c r="M385" s="54">
        <f t="shared" si="22"/>
        <v>8363706.9983999999</v>
      </c>
    </row>
    <row r="386" spans="1:13" s="43" customFormat="1" ht="23.25" customHeight="1" x14ac:dyDescent="0.2">
      <c r="A386" s="49">
        <v>380</v>
      </c>
      <c r="B386" s="70" t="s">
        <v>192</v>
      </c>
      <c r="C386" s="71" t="s">
        <v>427</v>
      </c>
      <c r="D386" s="72" t="s">
        <v>485</v>
      </c>
      <c r="E386" s="69"/>
      <c r="F386" s="63">
        <v>2679216</v>
      </c>
      <c r="G386" s="64"/>
      <c r="H386" s="65"/>
      <c r="I386" s="65"/>
      <c r="J386" s="66"/>
      <c r="K386" s="66"/>
      <c r="L386" s="67"/>
      <c r="M386" s="54">
        <f t="shared" si="22"/>
        <v>2679216</v>
      </c>
    </row>
    <row r="387" spans="1:13" s="43" customFormat="1" ht="23.25" customHeight="1" x14ac:dyDescent="0.2">
      <c r="A387" s="49">
        <v>381</v>
      </c>
      <c r="B387" s="70" t="s">
        <v>193</v>
      </c>
      <c r="C387" s="71" t="s">
        <v>1080</v>
      </c>
      <c r="D387" s="72" t="s">
        <v>475</v>
      </c>
      <c r="E387" s="69"/>
      <c r="F387" s="63">
        <v>10269230.76923077</v>
      </c>
      <c r="G387" s="64"/>
      <c r="H387" s="65"/>
      <c r="I387" s="65"/>
      <c r="J387" s="66"/>
      <c r="K387" s="66"/>
      <c r="L387" s="67"/>
      <c r="M387" s="54">
        <f t="shared" si="22"/>
        <v>10269230.76923077</v>
      </c>
    </row>
    <row r="388" spans="1:13" s="43" customFormat="1" ht="23.25" customHeight="1" x14ac:dyDescent="0.2">
      <c r="A388" s="49">
        <v>382</v>
      </c>
      <c r="B388" s="70" t="s">
        <v>194</v>
      </c>
      <c r="C388" s="71" t="s">
        <v>428</v>
      </c>
      <c r="D388" s="72" t="s">
        <v>544</v>
      </c>
      <c r="E388" s="69"/>
      <c r="F388" s="63">
        <v>7239069.1559692314</v>
      </c>
      <c r="G388" s="64"/>
      <c r="H388" s="65"/>
      <c r="I388" s="65"/>
      <c r="J388" s="66"/>
      <c r="K388" s="66"/>
      <c r="L388" s="67"/>
      <c r="M388" s="54">
        <f t="shared" si="22"/>
        <v>7239069.1559692314</v>
      </c>
    </row>
    <row r="389" spans="1:13" s="43" customFormat="1" ht="23.25" customHeight="1" x14ac:dyDescent="0.2">
      <c r="A389" s="49">
        <v>383</v>
      </c>
      <c r="B389" s="70" t="s">
        <v>195</v>
      </c>
      <c r="C389" s="71" t="s">
        <v>429</v>
      </c>
      <c r="D389" s="72" t="s">
        <v>481</v>
      </c>
      <c r="E389" s="69"/>
      <c r="F389" s="63">
        <v>29079861.873523079</v>
      </c>
      <c r="G389" s="64"/>
      <c r="H389" s="65"/>
      <c r="I389" s="65"/>
      <c r="J389" s="66"/>
      <c r="K389" s="66"/>
      <c r="L389" s="67"/>
      <c r="M389" s="54">
        <f t="shared" si="22"/>
        <v>29079861.873523079</v>
      </c>
    </row>
    <row r="390" spans="1:13" s="43" customFormat="1" ht="23.25" customHeight="1" x14ac:dyDescent="0.2">
      <c r="A390" s="49">
        <v>384</v>
      </c>
      <c r="B390" s="70" t="s">
        <v>197</v>
      </c>
      <c r="C390" s="71" t="s">
        <v>431</v>
      </c>
      <c r="D390" s="72" t="s">
        <v>479</v>
      </c>
      <c r="E390" s="69"/>
      <c r="F390" s="63">
        <v>48924096.50255385</v>
      </c>
      <c r="G390" s="64"/>
      <c r="H390" s="65"/>
      <c r="I390" s="65"/>
      <c r="J390" s="66"/>
      <c r="K390" s="66"/>
      <c r="L390" s="67"/>
      <c r="M390" s="54">
        <f t="shared" si="22"/>
        <v>48924096.50255385</v>
      </c>
    </row>
    <row r="391" spans="1:13" s="43" customFormat="1" ht="23.25" customHeight="1" x14ac:dyDescent="0.2">
      <c r="A391" s="49">
        <v>385</v>
      </c>
      <c r="B391" s="70" t="s">
        <v>200</v>
      </c>
      <c r="C391" s="71" t="s">
        <v>433</v>
      </c>
      <c r="D391" s="72" t="s">
        <v>485</v>
      </c>
      <c r="E391" s="69"/>
      <c r="F391" s="63">
        <v>24955959.793938465</v>
      </c>
      <c r="G391" s="64"/>
      <c r="H391" s="65"/>
      <c r="I391" s="65"/>
      <c r="J391" s="66"/>
      <c r="K391" s="66"/>
      <c r="L391" s="67"/>
      <c r="M391" s="54">
        <f t="shared" si="22"/>
        <v>24955959.793938465</v>
      </c>
    </row>
    <row r="392" spans="1:13" s="43" customFormat="1" ht="23.25" customHeight="1" x14ac:dyDescent="0.2">
      <c r="A392" s="49">
        <v>386</v>
      </c>
      <c r="B392" s="70" t="s">
        <v>201</v>
      </c>
      <c r="C392" s="71" t="s">
        <v>434</v>
      </c>
      <c r="D392" s="72" t="s">
        <v>476</v>
      </c>
      <c r="E392" s="69"/>
      <c r="F392" s="63">
        <v>47422030.34444616</v>
      </c>
      <c r="G392" s="64"/>
      <c r="H392" s="65"/>
      <c r="I392" s="65"/>
      <c r="J392" s="66"/>
      <c r="K392" s="66"/>
      <c r="L392" s="67"/>
      <c r="M392" s="54">
        <f t="shared" si="22"/>
        <v>47422030.34444616</v>
      </c>
    </row>
    <row r="393" spans="1:13" s="43" customFormat="1" ht="23.25" customHeight="1" x14ac:dyDescent="0.2">
      <c r="A393" s="49">
        <v>387</v>
      </c>
      <c r="B393" s="70" t="s">
        <v>202</v>
      </c>
      <c r="C393" s="71" t="s">
        <v>435</v>
      </c>
      <c r="D393" s="72" t="s">
        <v>482</v>
      </c>
      <c r="E393" s="69"/>
      <c r="F393" s="63">
        <v>1480000</v>
      </c>
      <c r="G393" s="64"/>
      <c r="H393" s="65"/>
      <c r="I393" s="65"/>
      <c r="J393" s="66"/>
      <c r="K393" s="66"/>
      <c r="L393" s="67"/>
      <c r="M393" s="54">
        <f t="shared" si="22"/>
        <v>1480000</v>
      </c>
    </row>
    <row r="394" spans="1:13" s="43" customFormat="1" ht="23.25" customHeight="1" x14ac:dyDescent="0.2">
      <c r="A394" s="49">
        <v>388</v>
      </c>
      <c r="B394" s="70" t="s">
        <v>203</v>
      </c>
      <c r="C394" s="71" t="s">
        <v>436</v>
      </c>
      <c r="D394" s="72" t="s">
        <v>487</v>
      </c>
      <c r="E394" s="69"/>
      <c r="F394" s="63">
        <v>171145520.43163076</v>
      </c>
      <c r="G394" s="64"/>
      <c r="H394" s="65"/>
      <c r="I394" s="65"/>
      <c r="J394" s="66"/>
      <c r="K394" s="66"/>
      <c r="L394" s="67"/>
      <c r="M394" s="54">
        <f t="shared" si="22"/>
        <v>171145520.43163076</v>
      </c>
    </row>
    <row r="395" spans="1:13" s="43" customFormat="1" ht="23.25" customHeight="1" x14ac:dyDescent="0.2">
      <c r="A395" s="49">
        <v>389</v>
      </c>
      <c r="B395" s="70" t="s">
        <v>204</v>
      </c>
      <c r="C395" s="71" t="s">
        <v>437</v>
      </c>
      <c r="D395" s="72" t="s">
        <v>478</v>
      </c>
      <c r="E395" s="69"/>
      <c r="F395" s="63">
        <v>9686327.8122000005</v>
      </c>
      <c r="G395" s="64"/>
      <c r="H395" s="65"/>
      <c r="I395" s="65"/>
      <c r="J395" s="66"/>
      <c r="K395" s="66"/>
      <c r="L395" s="67"/>
      <c r="M395" s="54">
        <f t="shared" si="22"/>
        <v>9686327.8122000005</v>
      </c>
    </row>
    <row r="396" spans="1:13" s="43" customFormat="1" ht="23.25" customHeight="1" x14ac:dyDescent="0.2">
      <c r="A396" s="49">
        <v>390</v>
      </c>
      <c r="B396" s="70" t="s">
        <v>205</v>
      </c>
      <c r="C396" s="71" t="s">
        <v>438</v>
      </c>
      <c r="D396" s="72" t="s">
        <v>550</v>
      </c>
      <c r="E396" s="69"/>
      <c r="F396" s="63">
        <v>199853669.56244618</v>
      </c>
      <c r="G396" s="64"/>
      <c r="H396" s="65"/>
      <c r="I396" s="65"/>
      <c r="J396" s="66"/>
      <c r="K396" s="66"/>
      <c r="L396" s="67"/>
      <c r="M396" s="54">
        <f t="shared" si="22"/>
        <v>199853669.56244618</v>
      </c>
    </row>
    <row r="397" spans="1:13" s="43" customFormat="1" ht="23.25" customHeight="1" x14ac:dyDescent="0.2">
      <c r="A397" s="49">
        <v>391</v>
      </c>
      <c r="B397" s="70" t="s">
        <v>206</v>
      </c>
      <c r="C397" s="71" t="s">
        <v>439</v>
      </c>
      <c r="D397" s="72" t="s">
        <v>482</v>
      </c>
      <c r="E397" s="69"/>
      <c r="F397" s="63">
        <v>6216776.2704615388</v>
      </c>
      <c r="G397" s="64"/>
      <c r="H397" s="65"/>
      <c r="I397" s="65"/>
      <c r="J397" s="66"/>
      <c r="K397" s="66"/>
      <c r="L397" s="67"/>
      <c r="M397" s="54">
        <f t="shared" si="22"/>
        <v>6216776.2704615388</v>
      </c>
    </row>
    <row r="398" spans="1:13" s="43" customFormat="1" ht="23.25" customHeight="1" x14ac:dyDescent="0.2">
      <c r="A398" s="49">
        <v>392</v>
      </c>
      <c r="B398" s="70" t="s">
        <v>215</v>
      </c>
      <c r="C398" s="71" t="s">
        <v>448</v>
      </c>
      <c r="D398" s="72" t="s">
        <v>484</v>
      </c>
      <c r="E398" s="69"/>
      <c r="F398" s="63">
        <v>13645327.371276923</v>
      </c>
      <c r="G398" s="64"/>
      <c r="H398" s="65"/>
      <c r="I398" s="65"/>
      <c r="J398" s="66"/>
      <c r="K398" s="66"/>
      <c r="L398" s="67"/>
      <c r="M398" s="54">
        <f t="shared" si="22"/>
        <v>13645327.371276923</v>
      </c>
    </row>
    <row r="399" spans="1:13" s="43" customFormat="1" ht="23.25" customHeight="1" x14ac:dyDescent="0.2">
      <c r="A399" s="49">
        <v>393</v>
      </c>
      <c r="B399" s="70" t="s">
        <v>216</v>
      </c>
      <c r="C399" s="71" t="s">
        <v>449</v>
      </c>
      <c r="D399" s="72" t="s">
        <v>486</v>
      </c>
      <c r="E399" s="69"/>
      <c r="F399" s="63">
        <v>22145528.84232308</v>
      </c>
      <c r="G399" s="64"/>
      <c r="H399" s="65"/>
      <c r="I399" s="65"/>
      <c r="J399" s="66"/>
      <c r="K399" s="66"/>
      <c r="L399" s="67"/>
      <c r="M399" s="54">
        <f t="shared" si="22"/>
        <v>22145528.84232308</v>
      </c>
    </row>
    <row r="400" spans="1:13" s="43" customFormat="1" ht="23.25" customHeight="1" x14ac:dyDescent="0.2">
      <c r="A400" s="49">
        <v>394</v>
      </c>
      <c r="B400" s="70" t="s">
        <v>217</v>
      </c>
      <c r="C400" s="71" t="s">
        <v>450</v>
      </c>
      <c r="D400" s="72" t="s">
        <v>560</v>
      </c>
      <c r="E400" s="69"/>
      <c r="F400" s="63">
        <v>28387378.10072308</v>
      </c>
      <c r="G400" s="64"/>
      <c r="H400" s="65"/>
      <c r="I400" s="65"/>
      <c r="J400" s="66"/>
      <c r="K400" s="66"/>
      <c r="L400" s="67"/>
      <c r="M400" s="54">
        <f t="shared" si="22"/>
        <v>28387378.10072308</v>
      </c>
    </row>
    <row r="401" spans="1:13" s="43" customFormat="1" ht="23.25" customHeight="1" x14ac:dyDescent="0.2">
      <c r="A401" s="49">
        <v>395</v>
      </c>
      <c r="B401" s="70" t="s">
        <v>218</v>
      </c>
      <c r="C401" s="71" t="s">
        <v>451</v>
      </c>
      <c r="D401" s="72" t="s">
        <v>492</v>
      </c>
      <c r="E401" s="69"/>
      <c r="F401" s="63">
        <v>20694407.088200003</v>
      </c>
      <c r="G401" s="64"/>
      <c r="H401" s="65"/>
      <c r="I401" s="65"/>
      <c r="J401" s="66"/>
      <c r="K401" s="66"/>
      <c r="L401" s="67"/>
      <c r="M401" s="54">
        <f t="shared" si="22"/>
        <v>20694407.088200003</v>
      </c>
    </row>
    <row r="402" spans="1:13" s="43" customFormat="1" ht="23.25" customHeight="1" x14ac:dyDescent="0.2">
      <c r="A402" s="49">
        <v>396</v>
      </c>
      <c r="B402" s="70" t="s">
        <v>219</v>
      </c>
      <c r="C402" s="58" t="s">
        <v>452</v>
      </c>
      <c r="D402" s="72" t="s">
        <v>561</v>
      </c>
      <c r="E402" s="69"/>
      <c r="F402" s="63">
        <v>15127611.318846153</v>
      </c>
      <c r="G402" s="64"/>
      <c r="H402" s="65"/>
      <c r="I402" s="65"/>
      <c r="J402" s="66"/>
      <c r="K402" s="66"/>
      <c r="L402" s="67"/>
      <c r="M402" s="54">
        <f t="shared" si="22"/>
        <v>15127611.318846153</v>
      </c>
    </row>
    <row r="403" spans="1:13" s="43" customFormat="1" ht="23.25" customHeight="1" x14ac:dyDescent="0.2">
      <c r="A403" s="49">
        <v>397</v>
      </c>
      <c r="B403" s="70" t="s">
        <v>220</v>
      </c>
      <c r="C403" s="71" t="s">
        <v>453</v>
      </c>
      <c r="D403" s="72" t="s">
        <v>562</v>
      </c>
      <c r="E403" s="69"/>
      <c r="F403" s="63">
        <v>7768735.4734000005</v>
      </c>
      <c r="G403" s="64"/>
      <c r="H403" s="65"/>
      <c r="I403" s="65"/>
      <c r="J403" s="66"/>
      <c r="K403" s="66"/>
      <c r="L403" s="67"/>
      <c r="M403" s="54">
        <f t="shared" si="22"/>
        <v>7768735.4734000005</v>
      </c>
    </row>
    <row r="404" spans="1:13" s="43" customFormat="1" ht="23.25" customHeight="1" x14ac:dyDescent="0.2">
      <c r="A404" s="49">
        <v>398</v>
      </c>
      <c r="B404" s="70" t="s">
        <v>222</v>
      </c>
      <c r="C404" s="71" t="s">
        <v>455</v>
      </c>
      <c r="D404" s="72" t="s">
        <v>563</v>
      </c>
      <c r="E404" s="69"/>
      <c r="F404" s="63">
        <v>4595373.2684000004</v>
      </c>
      <c r="G404" s="64"/>
      <c r="H404" s="65"/>
      <c r="I404" s="65"/>
      <c r="J404" s="66"/>
      <c r="K404" s="66"/>
      <c r="L404" s="67"/>
      <c r="M404" s="54">
        <f t="shared" si="22"/>
        <v>4595373.2684000004</v>
      </c>
    </row>
    <row r="405" spans="1:13" s="115" customFormat="1" ht="23.25" customHeight="1" x14ac:dyDescent="0.2">
      <c r="A405" s="106">
        <v>399</v>
      </c>
      <c r="B405" s="107" t="s">
        <v>223</v>
      </c>
      <c r="C405" s="108" t="s">
        <v>456</v>
      </c>
      <c r="D405" s="109" t="s">
        <v>477</v>
      </c>
      <c r="E405" s="110"/>
      <c r="F405" s="111">
        <f>69823069.9515385-25000000</f>
        <v>44823069.951538503</v>
      </c>
      <c r="G405" s="112"/>
      <c r="H405" s="113"/>
      <c r="I405" s="113"/>
      <c r="J405" s="53"/>
      <c r="K405" s="53"/>
      <c r="L405" s="114"/>
      <c r="M405" s="114">
        <f t="shared" si="22"/>
        <v>44823069.951538503</v>
      </c>
    </row>
    <row r="406" spans="1:13" s="43" customFormat="1" ht="23.25" customHeight="1" x14ac:dyDescent="0.2">
      <c r="A406" s="49">
        <v>400</v>
      </c>
      <c r="B406" s="70" t="s">
        <v>228</v>
      </c>
      <c r="C406" s="71" t="s">
        <v>1081</v>
      </c>
      <c r="D406" s="72" t="s">
        <v>476</v>
      </c>
      <c r="E406" s="69"/>
      <c r="F406" s="63">
        <v>22765300.212738462</v>
      </c>
      <c r="G406" s="64"/>
      <c r="H406" s="65"/>
      <c r="I406" s="65"/>
      <c r="J406" s="66"/>
      <c r="K406" s="66"/>
      <c r="L406" s="67"/>
      <c r="M406" s="54">
        <f t="shared" si="22"/>
        <v>22765300.212738462</v>
      </c>
    </row>
    <row r="407" spans="1:13" s="43" customFormat="1" ht="23.25" customHeight="1" x14ac:dyDescent="0.2">
      <c r="A407" s="49">
        <v>401</v>
      </c>
      <c r="B407" s="70" t="s">
        <v>229</v>
      </c>
      <c r="C407" s="71" t="s">
        <v>1082</v>
      </c>
      <c r="D407" s="72" t="s">
        <v>566</v>
      </c>
      <c r="E407" s="69"/>
      <c r="F407" s="63">
        <v>3639058.153846154</v>
      </c>
      <c r="G407" s="64"/>
      <c r="H407" s="65"/>
      <c r="I407" s="65"/>
      <c r="J407" s="66"/>
      <c r="K407" s="66"/>
      <c r="L407" s="67"/>
      <c r="M407" s="54">
        <f t="shared" si="22"/>
        <v>3639058.153846154</v>
      </c>
    </row>
    <row r="408" spans="1:13" s="43" customFormat="1" ht="23.25" customHeight="1" x14ac:dyDescent="0.2">
      <c r="A408" s="49">
        <v>402</v>
      </c>
      <c r="B408" s="70" t="s">
        <v>230</v>
      </c>
      <c r="C408" s="71" t="s">
        <v>461</v>
      </c>
      <c r="D408" s="72" t="s">
        <v>567</v>
      </c>
      <c r="E408" s="69"/>
      <c r="F408" s="63">
        <v>4978942.3135230765</v>
      </c>
      <c r="G408" s="64"/>
      <c r="H408" s="65"/>
      <c r="I408" s="65"/>
      <c r="J408" s="66"/>
      <c r="K408" s="66"/>
      <c r="L408" s="67"/>
      <c r="M408" s="54">
        <f t="shared" si="22"/>
        <v>4978942.3135230765</v>
      </c>
    </row>
    <row r="409" spans="1:13" s="43" customFormat="1" ht="23.25" customHeight="1" x14ac:dyDescent="0.2">
      <c r="A409" s="49">
        <v>403</v>
      </c>
      <c r="B409" s="70" t="s">
        <v>231</v>
      </c>
      <c r="C409" s="71" t="s">
        <v>462</v>
      </c>
      <c r="D409" s="72" t="s">
        <v>568</v>
      </c>
      <c r="E409" s="69"/>
      <c r="F409" s="63">
        <v>17663584.088369232</v>
      </c>
      <c r="G409" s="64"/>
      <c r="H409" s="65"/>
      <c r="I409" s="65"/>
      <c r="J409" s="66"/>
      <c r="K409" s="66"/>
      <c r="L409" s="67"/>
      <c r="M409" s="54">
        <f t="shared" si="22"/>
        <v>17663584.088369232</v>
      </c>
    </row>
    <row r="410" spans="1:13" s="43" customFormat="1" ht="23.25" customHeight="1" x14ac:dyDescent="0.2">
      <c r="A410" s="49">
        <v>404</v>
      </c>
      <c r="B410" s="70" t="s">
        <v>232</v>
      </c>
      <c r="C410" s="71" t="s">
        <v>463</v>
      </c>
      <c r="D410" s="72" t="s">
        <v>479</v>
      </c>
      <c r="E410" s="69"/>
      <c r="F410" s="63">
        <v>100861959.60419999</v>
      </c>
      <c r="G410" s="64"/>
      <c r="H410" s="65"/>
      <c r="I410" s="65"/>
      <c r="J410" s="66"/>
      <c r="K410" s="66"/>
      <c r="L410" s="67"/>
      <c r="M410" s="54">
        <f t="shared" si="22"/>
        <v>100861959.60419999</v>
      </c>
    </row>
    <row r="411" spans="1:13" s="43" customFormat="1" ht="23.25" customHeight="1" x14ac:dyDescent="0.2">
      <c r="A411" s="49">
        <v>405</v>
      </c>
      <c r="B411" s="70" t="s">
        <v>233</v>
      </c>
      <c r="C411" s="71" t="s">
        <v>464</v>
      </c>
      <c r="D411" s="72" t="s">
        <v>569</v>
      </c>
      <c r="E411" s="69"/>
      <c r="F411" s="63">
        <v>9636270.2967230771</v>
      </c>
      <c r="G411" s="64"/>
      <c r="H411" s="65"/>
      <c r="I411" s="65"/>
      <c r="J411" s="66"/>
      <c r="K411" s="66"/>
      <c r="L411" s="67"/>
      <c r="M411" s="54">
        <f t="shared" si="22"/>
        <v>9636270.2967230771</v>
      </c>
    </row>
    <row r="412" spans="1:13" s="43" customFormat="1" ht="23.25" customHeight="1" x14ac:dyDescent="0.2">
      <c r="A412" s="49">
        <v>406</v>
      </c>
      <c r="B412" s="70" t="s">
        <v>234</v>
      </c>
      <c r="C412" s="71" t="s">
        <v>465</v>
      </c>
      <c r="D412" s="72" t="s">
        <v>507</v>
      </c>
      <c r="E412" s="69"/>
      <c r="F412" s="63">
        <v>6288230.3927999996</v>
      </c>
      <c r="G412" s="64"/>
      <c r="H412" s="65"/>
      <c r="I412" s="65"/>
      <c r="J412" s="66"/>
      <c r="K412" s="66"/>
      <c r="L412" s="67"/>
      <c r="M412" s="54">
        <f t="shared" si="22"/>
        <v>6288230.3927999996</v>
      </c>
    </row>
    <row r="413" spans="1:13" s="43" customFormat="1" ht="23.25" customHeight="1" x14ac:dyDescent="0.2">
      <c r="A413" s="49">
        <v>407</v>
      </c>
      <c r="B413" s="70" t="s">
        <v>235</v>
      </c>
      <c r="C413" s="71" t="s">
        <v>466</v>
      </c>
      <c r="D413" s="72" t="s">
        <v>570</v>
      </c>
      <c r="E413" s="69"/>
      <c r="F413" s="63">
        <v>22659639.168846153</v>
      </c>
      <c r="G413" s="64"/>
      <c r="H413" s="65"/>
      <c r="I413" s="65"/>
      <c r="J413" s="66"/>
      <c r="K413" s="66"/>
      <c r="L413" s="67"/>
      <c r="M413" s="54">
        <f t="shared" si="22"/>
        <v>22659639.168846153</v>
      </c>
    </row>
    <row r="414" spans="1:13" s="43" customFormat="1" ht="23.25" customHeight="1" x14ac:dyDescent="0.2">
      <c r="A414" s="49">
        <v>408</v>
      </c>
      <c r="B414" s="70" t="s">
        <v>236</v>
      </c>
      <c r="C414" s="71" t="s">
        <v>467</v>
      </c>
      <c r="D414" s="72" t="s">
        <v>571</v>
      </c>
      <c r="E414" s="69"/>
      <c r="F414" s="63">
        <v>43106004.471799999</v>
      </c>
      <c r="G414" s="64"/>
      <c r="H414" s="65"/>
      <c r="I414" s="65"/>
      <c r="J414" s="66"/>
      <c r="K414" s="66"/>
      <c r="L414" s="67"/>
      <c r="M414" s="54">
        <f t="shared" si="22"/>
        <v>43106004.471799999</v>
      </c>
    </row>
    <row r="415" spans="1:13" s="43" customFormat="1" ht="23.25" customHeight="1" x14ac:dyDescent="0.2">
      <c r="A415" s="49">
        <v>409</v>
      </c>
      <c r="B415" s="70" t="s">
        <v>244</v>
      </c>
      <c r="C415" s="71" t="s">
        <v>1083</v>
      </c>
      <c r="D415" s="72" t="s">
        <v>492</v>
      </c>
      <c r="E415" s="69"/>
      <c r="F415" s="63">
        <v>4574901.034846154</v>
      </c>
      <c r="G415" s="64"/>
      <c r="H415" s="65"/>
      <c r="I415" s="65"/>
      <c r="J415" s="66"/>
      <c r="K415" s="66"/>
      <c r="L415" s="67"/>
      <c r="M415" s="54">
        <f t="shared" si="22"/>
        <v>4574901.034846154</v>
      </c>
    </row>
    <row r="416" spans="1:13" s="39" customFormat="1" ht="12" x14ac:dyDescent="0.2">
      <c r="A416" s="86" t="s">
        <v>604</v>
      </c>
      <c r="B416" s="87"/>
      <c r="C416" s="87"/>
      <c r="D416" s="87"/>
      <c r="E416" s="88"/>
      <c r="F416" s="68">
        <f>SUM(F7:F415)</f>
        <v>8193247821.0739079</v>
      </c>
      <c r="G416" s="68">
        <f t="shared" ref="G416:M416" si="23">SUM(G7:G415)</f>
        <v>2071531121445</v>
      </c>
      <c r="H416" s="68">
        <f t="shared" si="23"/>
        <v>2757</v>
      </c>
      <c r="I416" s="68">
        <f t="shared" si="23"/>
        <v>1505</v>
      </c>
      <c r="J416" s="68">
        <f t="shared" si="23"/>
        <v>468204286.0764001</v>
      </c>
      <c r="K416" s="68">
        <f t="shared" si="23"/>
        <v>248130000</v>
      </c>
      <c r="L416" s="68">
        <f t="shared" si="23"/>
        <v>716334286.07640016</v>
      </c>
      <c r="M416" s="68">
        <f t="shared" si="23"/>
        <v>8909582107.1503067</v>
      </c>
    </row>
  </sheetData>
  <autoFilter ref="A6:O277" xr:uid="{00000000-0009-0000-0000-000002000000}"/>
  <mergeCells count="12">
    <mergeCell ref="A416:E416"/>
    <mergeCell ref="M4:M6"/>
    <mergeCell ref="A1:M1"/>
    <mergeCell ref="A2:M2"/>
    <mergeCell ref="A4:A6"/>
    <mergeCell ref="B4:B6"/>
    <mergeCell ref="C4:C6"/>
    <mergeCell ref="D4:D6"/>
    <mergeCell ref="E4:E6"/>
    <mergeCell ref="F4:F6"/>
    <mergeCell ref="G4:H5"/>
    <mergeCell ref="J4:L5"/>
  </mergeCells>
  <conditionalFormatting sqref="B297:B336">
    <cfRule type="duplicateValues" dxfId="9" priority="13"/>
  </conditionalFormatting>
  <conditionalFormatting sqref="B337">
    <cfRule type="duplicateValues" dxfId="8" priority="12"/>
  </conditionalFormatting>
  <conditionalFormatting sqref="B338:B415">
    <cfRule type="duplicateValues" dxfId="7" priority="132"/>
    <cfRule type="duplicateValues" dxfId="6" priority="133"/>
  </conditionalFormatting>
  <conditionalFormatting sqref="B338:B415">
    <cfRule type="duplicateValues" dxfId="5" priority="136"/>
  </conditionalFormatting>
  <conditionalFormatting sqref="C1:C296 C417:C1048576">
    <cfRule type="duplicateValues" dxfId="4" priority="137"/>
  </conditionalFormatting>
  <conditionalFormatting sqref="B416:B1048576 B1:B337">
    <cfRule type="duplicateValues" dxfId="3" priority="146"/>
  </conditionalFormatting>
  <conditionalFormatting sqref="B417:B1048576 B1:B296">
    <cfRule type="duplicateValues" dxfId="2" priority="150"/>
  </conditionalFormatting>
  <conditionalFormatting sqref="B1:B1048576">
    <cfRule type="duplicateValues" dxfId="1" priority="2"/>
  </conditionalFormatting>
  <conditionalFormatting sqref="B1:C1048576">
    <cfRule type="duplicateValues" dxfId="0" priority="1"/>
  </conditionalFormatting>
  <pageMargins left="0.43307086614173229" right="0" top="0.31496062992125984" bottom="0.3149606299212598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Phụ lục 01</vt:lpstr>
      <vt:lpstr>Phụ lục 02</vt:lpstr>
      <vt:lpstr>Phụ lục 3 công ty, DN</vt:lpstr>
      <vt:lpstr>'Phụ lục 02'!Print_Titles</vt:lpstr>
      <vt:lpstr>'Phụ lục 3 công ty, DN'!Print_Titles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ADMIN</cp:lastModifiedBy>
  <cp:lastPrinted>2026-07-21T08:02:17Z</cp:lastPrinted>
  <dcterms:created xsi:type="dcterms:W3CDTF">2018-09-13T09:07:55Z</dcterms:created>
  <dcterms:modified xsi:type="dcterms:W3CDTF">2026-07-21T08:31:49Z</dcterms:modified>
</cp:coreProperties>
</file>